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.AkademikStats\Downloads\"/>
    </mc:Choice>
  </mc:AlternateContent>
  <bookViews>
    <workbookView xWindow="0" yWindow="0" windowWidth="28800" windowHeight="12180"/>
  </bookViews>
  <sheets>
    <sheet name="Rekap Alih Kredi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E25" i="1"/>
  <c r="C25" i="1"/>
  <c r="J18" i="1"/>
  <c r="J17" i="1"/>
  <c r="J16" i="1"/>
  <c r="J15" i="1"/>
  <c r="J14" i="1"/>
  <c r="J13" i="1"/>
  <c r="J12" i="1"/>
  <c r="J11" i="1"/>
  <c r="J10" i="1"/>
  <c r="A45" i="1"/>
  <c r="A35" i="1"/>
  <c r="B44" i="1"/>
  <c r="B34" i="1"/>
  <c r="B9" i="1"/>
  <c r="A44" i="1"/>
  <c r="A34" i="1"/>
  <c r="B17" i="1"/>
  <c r="A9" i="1"/>
  <c r="B43" i="1"/>
  <c r="B33" i="1"/>
  <c r="A17" i="1"/>
  <c r="A43" i="1"/>
  <c r="A33" i="1"/>
  <c r="B42" i="1"/>
  <c r="B32" i="1"/>
  <c r="B16" i="1"/>
  <c r="A42" i="1"/>
  <c r="A32" i="1"/>
  <c r="A16" i="1"/>
  <c r="B41" i="1"/>
  <c r="B31" i="1"/>
  <c r="A25" i="1"/>
  <c r="A41" i="1"/>
  <c r="A31" i="1"/>
  <c r="B24" i="1"/>
  <c r="B15" i="1"/>
  <c r="B40" i="1"/>
  <c r="B30" i="1"/>
  <c r="A24" i="1"/>
  <c r="A15" i="1"/>
  <c r="A40" i="1"/>
  <c r="A30" i="1"/>
  <c r="B23" i="1"/>
  <c r="B39" i="1"/>
  <c r="B29" i="1"/>
  <c r="A23" i="1"/>
  <c r="B14" i="1"/>
  <c r="A39" i="1"/>
  <c r="A29" i="1"/>
  <c r="B22" i="1"/>
  <c r="A14" i="1"/>
  <c r="B38" i="1"/>
  <c r="B28" i="1"/>
  <c r="A22" i="1"/>
  <c r="A38" i="1"/>
  <c r="A28" i="1"/>
  <c r="B21" i="1"/>
  <c r="B13" i="1"/>
  <c r="B37" i="1"/>
  <c r="B27" i="1"/>
  <c r="A21" i="1"/>
  <c r="A13" i="1"/>
  <c r="A37" i="1"/>
  <c r="A27" i="1"/>
  <c r="B20" i="1"/>
  <c r="B36" i="1"/>
  <c r="B26" i="1"/>
  <c r="A20" i="1"/>
  <c r="B12" i="1"/>
  <c r="A36" i="1"/>
  <c r="A26" i="1"/>
  <c r="B19" i="1"/>
  <c r="A12" i="1"/>
  <c r="B45" i="1"/>
  <c r="B35" i="1"/>
  <c r="A19" i="1"/>
  <c r="B25" i="1" l="1"/>
</calcChain>
</file>

<file path=xl/sharedStrings.xml><?xml version="1.0" encoding="utf-8"?>
<sst xmlns="http://schemas.openxmlformats.org/spreadsheetml/2006/main" count="58" uniqueCount="34">
  <si>
    <t>REKAP ALIH KREDIT</t>
  </si>
  <si>
    <t xml:space="preserve"> KEGIATAN MB-KM 2021  </t>
  </si>
  <si>
    <t>Nama Mahasiswa</t>
  </si>
  <si>
    <t xml:space="preserve">: </t>
  </si>
  <si>
    <t>NRP</t>
  </si>
  <si>
    <t>Institusi Penyelenggara MB-KM</t>
  </si>
  <si>
    <t>Nama Program MB-KM</t>
  </si>
  <si>
    <t>: Program Bangkit 2021</t>
  </si>
  <si>
    <t>BKP MB-KM</t>
  </si>
  <si>
    <t>: STUDI INDEPENDEN</t>
  </si>
  <si>
    <t>Durasi MBKM</t>
  </si>
  <si>
    <t>: 19 Minggu</t>
  </si>
  <si>
    <t>Score (0-100)</t>
  </si>
  <si>
    <t>Scroe (A-E)</t>
  </si>
  <si>
    <t>Analisis Data</t>
  </si>
  <si>
    <t>Data Mining</t>
  </si>
  <si>
    <t>StatCon</t>
  </si>
  <si>
    <t>Pengantar Basis Data (MK Pengayaan)</t>
  </si>
  <si>
    <t>SML</t>
  </si>
  <si>
    <t>Total Hours</t>
  </si>
  <si>
    <t>Applied Machine Learning Intensive Machine Learning Crash Course</t>
  </si>
  <si>
    <t>dikosongi dulu</t>
  </si>
  <si>
    <t>Google IT Support Professional Certificate</t>
  </si>
  <si>
    <t>Soft skill &amp; Career Development</t>
  </si>
  <si>
    <t>A</t>
  </si>
  <si>
    <t>Dikonversi semester 6</t>
  </si>
  <si>
    <t>Dikonversi semester 7</t>
  </si>
  <si>
    <t>Menyetujui Dosen Rumpun MK</t>
  </si>
  <si>
    <t>Menyetujui Dosen  MK</t>
  </si>
  <si>
    <t xml:space="preserve"> Pembimbing</t>
  </si>
  <si>
    <r>
      <rPr>
        <sz val="12"/>
        <color rgb="FFFF0000"/>
        <rFont val="Calibri"/>
        <family val="2"/>
        <scheme val="minor"/>
      </rPr>
      <t>Kota</t>
    </r>
    <r>
      <rPr>
        <sz val="12"/>
        <color theme="1"/>
        <rFont val="Calibri"/>
        <family val="2"/>
        <scheme val="minor"/>
      </rPr>
      <t xml:space="preserve">, </t>
    </r>
    <r>
      <rPr>
        <sz val="12"/>
        <color rgb="FFFF0000"/>
        <rFont val="Calibri"/>
        <family val="2"/>
        <scheme val="minor"/>
      </rPr>
      <t>Tanggal</t>
    </r>
    <r>
      <rPr>
        <sz val="12"/>
        <color theme="1"/>
        <rFont val="Calibri"/>
        <family val="2"/>
        <scheme val="minor"/>
      </rPr>
      <t>/</t>
    </r>
    <r>
      <rPr>
        <sz val="12"/>
        <color rgb="FFFF0000"/>
        <rFont val="Calibri"/>
        <family val="2"/>
        <scheme val="minor"/>
      </rPr>
      <t>Bulan</t>
    </r>
    <r>
      <rPr>
        <sz val="12"/>
        <color theme="1"/>
        <rFont val="Calibri"/>
        <family val="2"/>
        <scheme val="minor"/>
      </rPr>
      <t>/</t>
    </r>
    <r>
      <rPr>
        <sz val="12"/>
        <color rgb="FFFF0000"/>
        <rFont val="Calibri"/>
        <family val="2"/>
        <scheme val="minor"/>
      </rPr>
      <t>Tahun</t>
    </r>
  </si>
  <si>
    <t>Nama Dosen</t>
  </si>
  <si>
    <t>NIP.</t>
  </si>
  <si>
    <t>NRP.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</si>
</sst>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color rgb="FF000000"/>
      <name val="Arial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0"/>
      <color rgb="FFFFFFFF"/>
      <name val="Asap Condensed"/>
    </font>
    <font>
      <sz val="10"/>
      <color theme="1"/>
      <name val="Arial"/>
      <family val="2"/>
    </font>
    <font>
      <sz val="10"/>
      <color theme="1"/>
      <name val="Asap Condensed"/>
    </font>
    <font>
      <b/>
      <sz val="10"/>
      <color theme="1"/>
      <name val="Asap Condensed"/>
    </font>
    <font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E5CD"/>
        <bgColor rgb="FFFCE5CD"/>
      </patternFill>
    </fill>
    <fill>
      <patternFill patternType="solid">
        <fgColor rgb="FF00B0F0"/>
        <bgColor rgb="FFFCE5CD"/>
      </patternFill>
    </fill>
    <fill>
      <patternFill patternType="solid">
        <fgColor rgb="FF00B0F0"/>
        <bgColor indexed="64"/>
      </patternFill>
    </fill>
    <fill>
      <patternFill patternType="solid">
        <fgColor rgb="FFC9DAF8"/>
        <bgColor rgb="FFC9DAF8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thin">
        <color rgb="FF4285F4"/>
      </right>
      <top style="thin">
        <color rgb="FF4285F4"/>
      </top>
      <bottom/>
      <diagonal/>
    </border>
    <border>
      <left style="thin">
        <color rgb="FF4285F4"/>
      </left>
      <right style="thin">
        <color rgb="FF4285F4"/>
      </right>
      <top style="thin">
        <color rgb="FF4285F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1" applyFont="1"/>
    <xf numFmtId="0" fontId="3" fillId="0" borderId="0" xfId="1"/>
    <xf numFmtId="0" fontId="5" fillId="0" borderId="0" xfId="1" applyFont="1"/>
    <xf numFmtId="0" fontId="6" fillId="2" borderId="1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7" fillId="3" borderId="3" xfId="1" applyFont="1" applyFill="1" applyBorder="1"/>
    <xf numFmtId="0" fontId="7" fillId="3" borderId="3" xfId="1" applyFont="1" applyFill="1" applyBorder="1" applyAlignment="1">
      <alignment wrapText="1"/>
    </xf>
    <xf numFmtId="0" fontId="7" fillId="4" borderId="3" xfId="1" applyFont="1" applyFill="1" applyBorder="1"/>
    <xf numFmtId="0" fontId="7" fillId="0" borderId="3" xfId="1" applyFont="1" applyBorder="1"/>
    <xf numFmtId="0" fontId="8" fillId="5" borderId="3" xfId="1" applyFont="1" applyFill="1" applyBorder="1" applyAlignment="1">
      <alignment vertical="center" wrapText="1"/>
    </xf>
    <xf numFmtId="0" fontId="8" fillId="6" borderId="3" xfId="1" applyFont="1" applyFill="1" applyBorder="1" applyAlignment="1">
      <alignment horizontal="center" vertical="center"/>
    </xf>
    <xf numFmtId="0" fontId="8" fillId="5" borderId="3" xfId="1" applyFont="1" applyFill="1" applyBorder="1" applyAlignment="1">
      <alignment horizontal="center" vertical="center"/>
    </xf>
    <xf numFmtId="0" fontId="7" fillId="3" borderId="4" xfId="1" applyFont="1" applyFill="1" applyBorder="1"/>
    <xf numFmtId="0" fontId="7" fillId="7" borderId="3" xfId="1" applyFont="1" applyFill="1" applyBorder="1"/>
    <xf numFmtId="0" fontId="8" fillId="5" borderId="3" xfId="1" applyFont="1" applyFill="1" applyBorder="1" applyAlignment="1">
      <alignment horizontal="center"/>
    </xf>
    <xf numFmtId="0" fontId="9" fillId="5" borderId="3" xfId="1" applyFont="1" applyFill="1" applyBorder="1" applyAlignment="1">
      <alignment horizontal="center" vertical="center" wrapText="1"/>
    </xf>
    <xf numFmtId="0" fontId="9" fillId="8" borderId="3" xfId="1" applyFont="1" applyFill="1" applyBorder="1" applyAlignment="1">
      <alignment vertical="center" wrapText="1"/>
    </xf>
    <xf numFmtId="0" fontId="8" fillId="8" borderId="3" xfId="1" applyFont="1" applyFill="1" applyBorder="1" applyAlignment="1">
      <alignment horizontal="center"/>
    </xf>
    <xf numFmtId="0" fontId="7" fillId="0" borderId="0" xfId="1" applyFont="1"/>
    <xf numFmtId="0" fontId="8" fillId="8" borderId="3" xfId="1" applyFont="1" applyFill="1" applyBorder="1" applyAlignment="1">
      <alignment vertical="center" wrapText="1"/>
    </xf>
    <xf numFmtId="0" fontId="7" fillId="9" borderId="0" xfId="1" applyFont="1" applyFill="1"/>
    <xf numFmtId="0" fontId="7" fillId="4" borderId="0" xfId="1" applyFont="1" applyFill="1"/>
    <xf numFmtId="0" fontId="9" fillId="8" borderId="3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topLeftCell="A10" workbookViewId="0">
      <selection activeCell="B7" sqref="B7"/>
    </sheetView>
  </sheetViews>
  <sheetFormatPr defaultColWidth="12.42578125" defaultRowHeight="15.75"/>
  <cols>
    <col min="1" max="1" width="66.7109375" style="4" customWidth="1"/>
    <col min="2" max="2" width="12.42578125" style="4"/>
    <col min="3" max="4" width="13" style="4" bestFit="1" customWidth="1"/>
    <col min="5" max="16384" width="12.42578125" style="4"/>
  </cols>
  <sheetData>
    <row r="1" spans="1:10" customFormat="1" ht="18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customFormat="1" ht="18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0">
      <c r="A3" s="3" t="s">
        <v>2</v>
      </c>
      <c r="B3" s="4" t="s">
        <v>3</v>
      </c>
    </row>
    <row r="4" spans="1:10">
      <c r="A4" s="3" t="s">
        <v>4</v>
      </c>
      <c r="B4" s="4" t="s">
        <v>3</v>
      </c>
    </row>
    <row r="5" spans="1:10">
      <c r="A5" s="3" t="s">
        <v>5</v>
      </c>
      <c r="B5" s="4" t="s">
        <v>3</v>
      </c>
    </row>
    <row r="6" spans="1:10">
      <c r="A6" s="5" t="s">
        <v>6</v>
      </c>
      <c r="B6" s="5" t="s">
        <v>7</v>
      </c>
    </row>
    <row r="7" spans="1:10">
      <c r="A7" s="5" t="s">
        <v>8</v>
      </c>
      <c r="B7" s="5" t="s">
        <v>9</v>
      </c>
    </row>
    <row r="8" spans="1:10">
      <c r="A8" s="5" t="s">
        <v>10</v>
      </c>
      <c r="B8" s="5" t="s">
        <v>11</v>
      </c>
    </row>
    <row r="9" spans="1:10" ht="51.75">
      <c r="A9" s="6" t="str">
        <f ca="1">IFERROR(__xludf.DUMMYFUNCTION("""COMPUTED_VALUE"""),"Course Name")</f>
        <v>Course Name</v>
      </c>
      <c r="B9" s="7" t="str">
        <f ca="1">IFERROR(__xludf.DUMMYFUNCTION("""COMPUTED_VALUE"""),"TOTAL HOURS")</f>
        <v>TOTAL HOURS</v>
      </c>
      <c r="C9" s="8" t="s">
        <v>12</v>
      </c>
      <c r="D9" s="8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1" t="s">
        <v>18</v>
      </c>
      <c r="J9" s="12" t="s">
        <v>19</v>
      </c>
    </row>
    <row r="10" spans="1:10">
      <c r="A10" s="13" t="s">
        <v>20</v>
      </c>
      <c r="B10" s="14">
        <v>52</v>
      </c>
      <c r="C10" s="15" t="s">
        <v>21</v>
      </c>
      <c r="D10" s="15" t="s">
        <v>21</v>
      </c>
      <c r="E10" s="16"/>
      <c r="F10" s="9">
        <v>52</v>
      </c>
      <c r="G10" s="9"/>
      <c r="H10" s="9"/>
      <c r="I10" s="11"/>
      <c r="J10" s="17">
        <f>SUM(E10:I10)</f>
        <v>52</v>
      </c>
    </row>
    <row r="11" spans="1:10">
      <c r="A11" s="13" t="s">
        <v>22</v>
      </c>
      <c r="B11" s="14">
        <v>128</v>
      </c>
      <c r="C11" s="15" t="s">
        <v>21</v>
      </c>
      <c r="D11" s="15" t="s">
        <v>21</v>
      </c>
      <c r="E11" s="16">
        <v>50</v>
      </c>
      <c r="F11" s="9"/>
      <c r="G11" s="9">
        <v>50</v>
      </c>
      <c r="H11" s="9"/>
      <c r="I11" s="11">
        <v>28</v>
      </c>
      <c r="J11" s="17">
        <f t="shared" ref="J11:J18" si="0">SUM(E11:I11)</f>
        <v>128</v>
      </c>
    </row>
    <row r="12" spans="1:10">
      <c r="A12" s="13" t="str">
        <f ca="1">IFERROR(__xludf.DUMMYFUNCTION("""COMPUTED_VALUE"""),"Google IT Automation with Python Professional Certificate")</f>
        <v>Google IT Automation with Python Professional Certificate</v>
      </c>
      <c r="B12" s="14">
        <f ca="1">IFERROR(__xludf.DUMMYFUNCTION("""COMPUTED_VALUE"""),134)</f>
        <v>134</v>
      </c>
      <c r="C12" s="15" t="s">
        <v>21</v>
      </c>
      <c r="D12" s="15" t="s">
        <v>21</v>
      </c>
      <c r="E12" s="16">
        <v>50</v>
      </c>
      <c r="F12" s="9">
        <v>50</v>
      </c>
      <c r="G12" s="9"/>
      <c r="H12" s="9"/>
      <c r="I12" s="11">
        <v>34</v>
      </c>
      <c r="J12" s="17">
        <f t="shared" si="0"/>
        <v>134</v>
      </c>
    </row>
    <row r="13" spans="1:10">
      <c r="A13" s="13" t="str">
        <f ca="1">IFERROR(__xludf.DUMMYFUNCTION("""COMPUTED_VALUE"""),"Mathematics for Machine Learning: Linear Algebra")</f>
        <v>Mathematics for Machine Learning: Linear Algebra</v>
      </c>
      <c r="B13" s="14">
        <f ca="1">IFERROR(__xludf.DUMMYFUNCTION("""COMPUTED_VALUE"""),55)</f>
        <v>55</v>
      </c>
      <c r="C13" s="15" t="s">
        <v>21</v>
      </c>
      <c r="D13" s="15" t="s">
        <v>21</v>
      </c>
      <c r="E13" s="16"/>
      <c r="F13" s="9"/>
      <c r="G13" s="9"/>
      <c r="H13" s="9"/>
      <c r="I13" s="11">
        <v>55</v>
      </c>
      <c r="J13" s="17">
        <f t="shared" si="0"/>
        <v>55</v>
      </c>
    </row>
    <row r="14" spans="1:10">
      <c r="A14" s="13" t="str">
        <f ca="1">IFERROR(__xludf.DUMMYFUNCTION("""COMPUTED_VALUE"""),"DeepLearning.AI TensorFlow Developer Professional Certificate program")</f>
        <v>DeepLearning.AI TensorFlow Developer Professional Certificate program</v>
      </c>
      <c r="B14" s="14">
        <f ca="1">IFERROR(__xludf.DUMMYFUNCTION("""COMPUTED_VALUE"""),80)</f>
        <v>80</v>
      </c>
      <c r="C14" s="15" t="s">
        <v>21</v>
      </c>
      <c r="D14" s="15" t="s">
        <v>21</v>
      </c>
      <c r="E14" s="16"/>
      <c r="F14" s="9"/>
      <c r="G14" s="9"/>
      <c r="H14" s="9">
        <v>80</v>
      </c>
      <c r="I14" s="11"/>
      <c r="J14" s="17">
        <f t="shared" si="0"/>
        <v>80</v>
      </c>
    </row>
    <row r="15" spans="1:10">
      <c r="A15" s="13" t="str">
        <f ca="1">IFERROR(__xludf.DUMMYFUNCTION("""COMPUTED_VALUE"""),"TensorFlow: Data and Deployment Specialization")</f>
        <v>TensorFlow: Data and Deployment Specialization</v>
      </c>
      <c r="B15" s="14">
        <f ca="1">IFERROR(__xludf.DUMMYFUNCTION("""COMPUTED_VALUE"""),66)</f>
        <v>66</v>
      </c>
      <c r="C15" s="15" t="s">
        <v>21</v>
      </c>
      <c r="D15" s="15" t="s">
        <v>21</v>
      </c>
      <c r="E15" s="16"/>
      <c r="F15" s="9"/>
      <c r="G15" s="9"/>
      <c r="H15" s="9">
        <v>66</v>
      </c>
      <c r="I15" s="11"/>
      <c r="J15" s="17">
        <f t="shared" si="0"/>
        <v>66</v>
      </c>
    </row>
    <row r="16" spans="1:10">
      <c r="A16" s="13" t="str">
        <f ca="1">IFERROR(__xludf.DUMMYFUNCTION("""COMPUTED_VALUE"""),"Structuring Machine Learning Projects: Coursera")</f>
        <v>Structuring Machine Learning Projects: Coursera</v>
      </c>
      <c r="B16" s="14">
        <f ca="1">IFERROR(__xludf.DUMMYFUNCTION("""COMPUTED_VALUE"""),5)</f>
        <v>5</v>
      </c>
      <c r="C16" s="15" t="s">
        <v>21</v>
      </c>
      <c r="D16" s="15" t="s">
        <v>21</v>
      </c>
      <c r="E16" s="16"/>
      <c r="F16" s="9"/>
      <c r="G16" s="9"/>
      <c r="H16" s="9"/>
      <c r="I16" s="11">
        <v>5</v>
      </c>
      <c r="J16" s="17">
        <f t="shared" si="0"/>
        <v>5</v>
      </c>
    </row>
    <row r="17" spans="1:10">
      <c r="A17" s="13" t="str">
        <f ca="1">IFERROR(__xludf.DUMMYFUNCTION("""COMPUTED_VALUE"""),"Capstone Project")</f>
        <v>Capstone Project</v>
      </c>
      <c r="B17" s="14">
        <f ca="1">IFERROR(__xludf.DUMMYFUNCTION("""COMPUTED_VALUE"""),200)</f>
        <v>200</v>
      </c>
      <c r="C17" s="15" t="s">
        <v>21</v>
      </c>
      <c r="D17" s="15" t="s">
        <v>21</v>
      </c>
      <c r="E17" s="16">
        <v>50</v>
      </c>
      <c r="F17" s="9">
        <v>50</v>
      </c>
      <c r="G17" s="9">
        <v>50</v>
      </c>
      <c r="H17" s="9"/>
      <c r="I17" s="11">
        <v>50</v>
      </c>
      <c r="J17" s="17">
        <f t="shared" si="0"/>
        <v>200</v>
      </c>
    </row>
    <row r="18" spans="1:10">
      <c r="A18" s="13" t="s">
        <v>23</v>
      </c>
      <c r="B18" s="14">
        <v>80</v>
      </c>
      <c r="C18" s="15" t="s">
        <v>21</v>
      </c>
      <c r="D18" s="15" t="s">
        <v>21</v>
      </c>
      <c r="E18" s="16">
        <v>10</v>
      </c>
      <c r="F18" s="9">
        <v>10</v>
      </c>
      <c r="G18" s="9">
        <v>50</v>
      </c>
      <c r="H18" s="9">
        <v>10</v>
      </c>
      <c r="I18" s="11"/>
      <c r="J18" s="17">
        <f t="shared" si="0"/>
        <v>80</v>
      </c>
    </row>
    <row r="19" spans="1:10">
      <c r="A19" s="13" t="str">
        <f ca="1">IFERROR(__xludf.DUMMYFUNCTION("""COMPUTED_VALUE"""),"")</f>
        <v/>
      </c>
      <c r="B19" s="18" t="str">
        <f ca="1">IFERROR(__xludf.DUMMYFUNCTION("""COMPUTED_VALUE"""),"")</f>
        <v/>
      </c>
      <c r="C19" s="18"/>
      <c r="D19" s="18"/>
      <c r="E19" s="16"/>
      <c r="F19" s="9"/>
      <c r="G19" s="9"/>
      <c r="H19" s="9"/>
      <c r="I19" s="11"/>
      <c r="J19" s="12"/>
    </row>
    <row r="20" spans="1:10">
      <c r="A20" s="13" t="str">
        <f ca="1">IFERROR(__xludf.DUMMYFUNCTION("""COMPUTED_VALUE"""),"")</f>
        <v/>
      </c>
      <c r="B20" s="18" t="str">
        <f ca="1">IFERROR(__xludf.DUMMYFUNCTION("""COMPUTED_VALUE"""),"")</f>
        <v/>
      </c>
      <c r="C20" s="18"/>
      <c r="D20" s="18"/>
      <c r="E20" s="16"/>
      <c r="F20" s="9"/>
      <c r="G20" s="9"/>
      <c r="H20" s="9"/>
      <c r="I20" s="11"/>
      <c r="J20" s="12"/>
    </row>
    <row r="21" spans="1:10">
      <c r="A21" s="13" t="str">
        <f ca="1">IFERROR(__xludf.DUMMYFUNCTION("""COMPUTED_VALUE"""),"")</f>
        <v/>
      </c>
      <c r="B21" s="18" t="str">
        <f ca="1">IFERROR(__xludf.DUMMYFUNCTION("""COMPUTED_VALUE"""),"")</f>
        <v/>
      </c>
      <c r="C21" s="18"/>
      <c r="D21" s="18"/>
      <c r="E21" s="16"/>
      <c r="F21" s="9"/>
      <c r="G21" s="9"/>
      <c r="H21" s="9"/>
      <c r="I21" s="11"/>
      <c r="J21" s="12"/>
    </row>
    <row r="22" spans="1:10">
      <c r="A22" s="13" t="str">
        <f ca="1">IFERROR(__xludf.DUMMYFUNCTION("""COMPUTED_VALUE"""),"")</f>
        <v/>
      </c>
      <c r="B22" s="18" t="str">
        <f ca="1">IFERROR(__xludf.DUMMYFUNCTION("""COMPUTED_VALUE"""),"")</f>
        <v/>
      </c>
      <c r="C22" s="18"/>
      <c r="D22" s="18"/>
      <c r="E22" s="16"/>
      <c r="F22" s="9"/>
      <c r="G22" s="9"/>
      <c r="H22" s="9"/>
      <c r="I22" s="11"/>
      <c r="J22" s="12"/>
    </row>
    <row r="23" spans="1:10">
      <c r="A23" s="13" t="str">
        <f ca="1">IFERROR(__xludf.DUMMYFUNCTION("""COMPUTED_VALUE"""),"")</f>
        <v/>
      </c>
      <c r="B23" s="18" t="str">
        <f ca="1">IFERROR(__xludf.DUMMYFUNCTION("""COMPUTED_VALUE"""),"")</f>
        <v/>
      </c>
      <c r="C23" s="18"/>
      <c r="D23" s="18"/>
      <c r="E23" s="16"/>
      <c r="F23" s="9"/>
      <c r="G23" s="9"/>
      <c r="H23" s="9"/>
      <c r="I23" s="11"/>
      <c r="J23" s="12"/>
    </row>
    <row r="24" spans="1:10">
      <c r="A24" s="13" t="str">
        <f ca="1">IFERROR(__xludf.DUMMYFUNCTION("""COMPUTED_VALUE"""),"")</f>
        <v/>
      </c>
      <c r="B24" s="18" t="str">
        <f ca="1">IFERROR(__xludf.DUMMYFUNCTION("""COMPUTED_VALUE"""),"")</f>
        <v/>
      </c>
      <c r="C24" s="18"/>
      <c r="D24" s="18"/>
      <c r="E24" s="16"/>
      <c r="F24" s="9"/>
      <c r="G24" s="9"/>
      <c r="H24" s="9"/>
      <c r="I24" s="11"/>
      <c r="J24" s="12"/>
    </row>
    <row r="25" spans="1:10">
      <c r="A25" s="19" t="str">
        <f ca="1">IFERROR(__xludf.DUMMYFUNCTION("""COMPUTED_VALUE"""),"Machine Learning Track Hours")</f>
        <v>Machine Learning Track Hours</v>
      </c>
      <c r="B25" s="19">
        <f ca="1">SUM(B10:B24)</f>
        <v>800</v>
      </c>
      <c r="C25" s="19" t="e">
        <f>AVERAGE(C10:C18)</f>
        <v>#DIV/0!</v>
      </c>
      <c r="D25" s="19" t="s">
        <v>24</v>
      </c>
      <c r="E25" s="16">
        <f>SUM(E10:E24)</f>
        <v>160</v>
      </c>
      <c r="F25" s="9">
        <f>SUM(F10:F24)</f>
        <v>162</v>
      </c>
      <c r="G25" s="9">
        <f>SUM(G10:G24)</f>
        <v>150</v>
      </c>
      <c r="H25" s="9">
        <f>SUM(H10:H24)</f>
        <v>156</v>
      </c>
      <c r="I25" s="11">
        <f>SUM(I10:I24)</f>
        <v>172</v>
      </c>
      <c r="J25" s="17">
        <f>SUM(E25:I25)</f>
        <v>800</v>
      </c>
    </row>
    <row r="26" spans="1:10">
      <c r="A26" s="20" t="str">
        <f ca="1">IFERROR(__xludf.DUMMYFUNCTION("""COMPUTED_VALUE"""),"Bangkit Soft Skills Curriculum (Same for all tracks)")</f>
        <v>Bangkit Soft Skills Curriculum (Same for all tracks)</v>
      </c>
      <c r="B26" s="21" t="str">
        <f ca="1">IFERROR(__xludf.DUMMYFUNCTION("""COMPUTED_VALUE"""),"")</f>
        <v/>
      </c>
      <c r="C26" s="21"/>
      <c r="D26" s="21"/>
      <c r="E26" s="22"/>
      <c r="F26" s="22"/>
      <c r="G26" s="22"/>
      <c r="H26" s="22"/>
      <c r="I26" s="22"/>
      <c r="J26" s="22"/>
    </row>
    <row r="27" spans="1:10">
      <c r="A27" s="23" t="str">
        <f ca="1">IFERROR(__xludf.DUMMYFUNCTION("""COMPUTED_VALUE"""),"Introduction session / AMLI: Life Paths")</f>
        <v>Introduction session / AMLI: Life Paths</v>
      </c>
      <c r="B27" s="21" t="str">
        <f ca="1">IFERROR(__xludf.DUMMYFUNCTION("""COMPUTED_VALUE"""),"")</f>
        <v/>
      </c>
      <c r="C27" s="21"/>
      <c r="D27" s="21"/>
      <c r="E27" s="24"/>
      <c r="F27" s="22" t="s">
        <v>25</v>
      </c>
      <c r="G27" s="22"/>
      <c r="H27" s="22"/>
      <c r="I27" s="22"/>
      <c r="J27" s="22"/>
    </row>
    <row r="28" spans="1:10">
      <c r="A28" s="23" t="str">
        <f ca="1">IFERROR(__xludf.DUMMYFUNCTION("""COMPUTED_VALUE"""),"AMLI: Giving &amp; Receiving Feedback")</f>
        <v>AMLI: Giving &amp; Receiving Feedback</v>
      </c>
      <c r="B28" s="21" t="str">
        <f ca="1">IFERROR(__xludf.DUMMYFUNCTION("""COMPUTED_VALUE"""),"")</f>
        <v/>
      </c>
      <c r="C28" s="21"/>
      <c r="D28" s="21"/>
      <c r="E28" s="25"/>
      <c r="F28" s="22" t="s">
        <v>26</v>
      </c>
      <c r="G28" s="22"/>
      <c r="H28" s="22"/>
      <c r="I28" s="22"/>
      <c r="J28" s="22"/>
    </row>
    <row r="29" spans="1:10">
      <c r="A29" s="23" t="str">
        <f ca="1">IFERROR(__xludf.DUMMYFUNCTION("""COMPUTED_VALUE"""),"Digital Branding by Kalibrr")</f>
        <v>Digital Branding by Kalibrr</v>
      </c>
      <c r="B29" s="21" t="str">
        <f ca="1">IFERROR(__xludf.DUMMYFUNCTION("""COMPUTED_VALUE"""),"")</f>
        <v/>
      </c>
      <c r="C29" s="21"/>
      <c r="D29" s="21"/>
      <c r="E29" s="22"/>
      <c r="F29" s="22"/>
      <c r="G29" s="22"/>
      <c r="H29" s="22"/>
      <c r="I29" s="22"/>
      <c r="J29" s="22"/>
    </row>
    <row r="30" spans="1:10">
      <c r="A30" s="23" t="str">
        <f ca="1">IFERROR(__xludf.DUMMYFUNCTION("""COMPUTED_VALUE"""),"Critical Thinking by Kalibrr")</f>
        <v>Critical Thinking by Kalibrr</v>
      </c>
      <c r="B30" s="21" t="str">
        <f ca="1">IFERROR(__xludf.DUMMYFUNCTION("""COMPUTED_VALUE"""),"")</f>
        <v/>
      </c>
      <c r="C30" s="21"/>
      <c r="D30" s="21"/>
      <c r="E30" s="22"/>
      <c r="F30" s="22"/>
      <c r="G30" s="22"/>
      <c r="H30" s="22"/>
      <c r="I30" s="22"/>
      <c r="J30" s="22"/>
    </row>
    <row r="31" spans="1:10">
      <c r="A31" s="23" t="str">
        <f ca="1">IFERROR(__xludf.DUMMYFUNCTION("""COMPUTED_VALUE"""),"Adaptability by Kalibrr")</f>
        <v>Adaptability by Kalibrr</v>
      </c>
      <c r="B31" s="21" t="str">
        <f ca="1">IFERROR(__xludf.DUMMYFUNCTION("""COMPUTED_VALUE"""),"")</f>
        <v/>
      </c>
      <c r="C31" s="21"/>
      <c r="D31" s="21"/>
      <c r="E31" s="22"/>
      <c r="F31" s="22"/>
      <c r="G31" s="22"/>
      <c r="H31" s="22"/>
      <c r="I31" s="22"/>
      <c r="J31" s="22"/>
    </row>
    <row r="32" spans="1:10">
      <c r="A32" s="23" t="str">
        <f ca="1">IFERROR(__xludf.DUMMYFUNCTION("""COMPUTED_VALUE"""),"Communications by Kalibrr / AMLI: Presenting with Confidence")</f>
        <v>Communications by Kalibrr / AMLI: Presenting with Confidence</v>
      </c>
      <c r="B32" s="21" t="str">
        <f ca="1">IFERROR(__xludf.DUMMYFUNCTION("""COMPUTED_VALUE"""),"")</f>
        <v/>
      </c>
      <c r="C32" s="21"/>
      <c r="D32" s="21"/>
      <c r="E32" s="22"/>
      <c r="F32" s="22"/>
      <c r="G32" s="22"/>
      <c r="H32" s="22"/>
      <c r="I32" s="22"/>
      <c r="J32" s="22"/>
    </row>
    <row r="33" spans="1:10">
      <c r="A33" s="23" t="str">
        <f ca="1">IFERROR(__xludf.DUMMYFUNCTION("""COMPUTED_VALUE"""),"Bootcamp by Kalibrr")</f>
        <v>Bootcamp by Kalibrr</v>
      </c>
      <c r="B33" s="21" t="str">
        <f ca="1">IFERROR(__xludf.DUMMYFUNCTION("""COMPUTED_VALUE"""),"")</f>
        <v/>
      </c>
      <c r="C33" s="21"/>
      <c r="D33" s="21"/>
      <c r="E33" s="22"/>
      <c r="F33" s="22"/>
      <c r="G33" s="22"/>
      <c r="H33" s="22"/>
      <c r="I33" s="22"/>
      <c r="J33" s="22"/>
    </row>
    <row r="34" spans="1:10">
      <c r="A34" s="23" t="str">
        <f ca="1">IFERROR(__xludf.DUMMYFUNCTION("""COMPUTED_VALUE"""),"Persuasive Leader by Anson Ben (Livestream)")</f>
        <v>Persuasive Leader by Anson Ben (Livestream)</v>
      </c>
      <c r="B34" s="21" t="str">
        <f ca="1">IFERROR(__xludf.DUMMYFUNCTION("""COMPUTED_VALUE"""),"")</f>
        <v/>
      </c>
      <c r="C34" s="21"/>
      <c r="D34" s="21"/>
      <c r="E34" s="22"/>
      <c r="F34" s="22"/>
      <c r="G34" s="22"/>
      <c r="H34" s="22"/>
      <c r="I34" s="22"/>
      <c r="J34" s="22"/>
    </row>
    <row r="35" spans="1:10">
      <c r="A35" s="23" t="str">
        <f ca="1">IFERROR(__xludf.DUMMYFUNCTION("""COMPUTED_VALUE"""),"Rapid Learning by Anson Ben (Livestream)")</f>
        <v>Rapid Learning by Anson Ben (Livestream)</v>
      </c>
      <c r="B35" s="21" t="str">
        <f ca="1">IFERROR(__xludf.DUMMYFUNCTION("""COMPUTED_VALUE"""),"")</f>
        <v/>
      </c>
      <c r="C35" s="21"/>
      <c r="D35" s="21"/>
      <c r="E35" s="22"/>
      <c r="F35" s="22"/>
      <c r="G35" s="22"/>
      <c r="H35" s="22"/>
      <c r="I35" s="22"/>
      <c r="J35" s="22"/>
    </row>
    <row r="36" spans="1:10">
      <c r="A36" s="23" t="str">
        <f ca="1">IFERROR(__xludf.DUMMYFUNCTION("""COMPUTED_VALUE"""),"Idea Generation and MVP Planning by Kalibrr")</f>
        <v>Idea Generation and MVP Planning by Kalibrr</v>
      </c>
      <c r="B36" s="21" t="str">
        <f ca="1">IFERROR(__xludf.DUMMYFUNCTION("""COMPUTED_VALUE"""),"")</f>
        <v/>
      </c>
      <c r="C36" s="21"/>
      <c r="D36" s="21"/>
      <c r="E36" s="22"/>
      <c r="F36" s="22"/>
      <c r="G36" s="22"/>
      <c r="H36" s="22"/>
      <c r="I36" s="22"/>
      <c r="J36" s="22"/>
    </row>
    <row r="37" spans="1:10">
      <c r="A37" s="23" t="str">
        <f ca="1">IFERROR(__xludf.DUMMYFUNCTION("""COMPUTED_VALUE"""),"Effective Communication for Team Management and Users  by Kalibrr")</f>
        <v>Effective Communication for Team Management and Users  by Kalibrr</v>
      </c>
      <c r="B37" s="21" t="str">
        <f ca="1">IFERROR(__xludf.DUMMYFUNCTION("""COMPUTED_VALUE"""),"")</f>
        <v/>
      </c>
      <c r="C37" s="21"/>
      <c r="D37" s="21"/>
      <c r="E37" s="22"/>
      <c r="F37" s="22"/>
      <c r="G37" s="22"/>
      <c r="H37" s="22"/>
      <c r="I37" s="22"/>
      <c r="J37" s="22"/>
    </row>
    <row r="38" spans="1:10">
      <c r="A38" s="23" t="str">
        <f ca="1">IFERROR(__xludf.DUMMYFUNCTION("""COMPUTED_VALUE"""),"Resilience / Adaptability  by Kalibrr")</f>
        <v>Resilience / Adaptability  by Kalibrr</v>
      </c>
      <c r="B38" s="21" t="str">
        <f ca="1">IFERROR(__xludf.DUMMYFUNCTION("""COMPUTED_VALUE"""),"")</f>
        <v/>
      </c>
      <c r="C38" s="21"/>
      <c r="D38" s="21"/>
      <c r="E38" s="22"/>
      <c r="F38" s="22"/>
      <c r="G38" s="22"/>
      <c r="H38" s="22"/>
      <c r="I38" s="22"/>
      <c r="J38" s="22"/>
    </row>
    <row r="39" spans="1:10">
      <c r="A39" s="23" t="str">
        <f ca="1">IFERROR(__xludf.DUMMYFUNCTION("""COMPUTED_VALUE"""),"Startup Valuation &amp; Investment  Pitch  by Kalibrr")</f>
        <v>Startup Valuation &amp; Investment  Pitch  by Kalibrr</v>
      </c>
      <c r="B39" s="21" t="str">
        <f ca="1">IFERROR(__xludf.DUMMYFUNCTION("""COMPUTED_VALUE"""),"")</f>
        <v/>
      </c>
      <c r="C39" s="21"/>
      <c r="D39" s="21"/>
      <c r="E39" s="22"/>
      <c r="F39" s="22"/>
      <c r="G39" s="22"/>
      <c r="H39" s="22"/>
      <c r="I39" s="22"/>
      <c r="J39" s="22"/>
    </row>
    <row r="40" spans="1:10">
      <c r="A40" s="23" t="str">
        <f ca="1">IFERROR(__xludf.DUMMYFUNCTION("""COMPUTED_VALUE"""),"Business Finance  by Kalibrr")</f>
        <v>Business Finance  by Kalibrr</v>
      </c>
      <c r="B40" s="21" t="str">
        <f ca="1">IFERROR(__xludf.DUMMYFUNCTION("""COMPUTED_VALUE"""),"")</f>
        <v/>
      </c>
      <c r="C40" s="21"/>
      <c r="D40" s="21"/>
      <c r="E40" s="22"/>
      <c r="F40" s="22"/>
      <c r="G40" s="22"/>
      <c r="H40" s="22"/>
      <c r="I40" s="22"/>
      <c r="J40" s="22"/>
    </row>
    <row r="41" spans="1:10">
      <c r="A41" s="23" t="str">
        <f ca="1">IFERROR(__xludf.DUMMYFUNCTION("""COMPUTED_VALUE"""),"Marketing Content Creation  by Kalibrr")</f>
        <v>Marketing Content Creation  by Kalibrr</v>
      </c>
      <c r="B41" s="21" t="str">
        <f ca="1">IFERROR(__xludf.DUMMYFUNCTION("""COMPUTED_VALUE"""),"")</f>
        <v/>
      </c>
      <c r="C41" s="21"/>
      <c r="D41" s="21"/>
      <c r="E41" s="22"/>
      <c r="F41" s="22"/>
      <c r="G41" s="22"/>
      <c r="H41" s="22"/>
      <c r="I41" s="22"/>
      <c r="J41" s="22"/>
    </row>
    <row r="42" spans="1:10">
      <c r="A42" s="23" t="str">
        <f ca="1">IFERROR(__xludf.DUMMYFUNCTION("""COMPUTED_VALUE"""),"Time Management  by Kalibrr")</f>
        <v>Time Management  by Kalibrr</v>
      </c>
      <c r="B42" s="21" t="str">
        <f ca="1">IFERROR(__xludf.DUMMYFUNCTION("""COMPUTED_VALUE"""),"")</f>
        <v/>
      </c>
      <c r="C42" s="21"/>
      <c r="D42" s="21"/>
      <c r="E42" s="22"/>
      <c r="F42" s="22"/>
      <c r="G42" s="22"/>
      <c r="H42" s="22"/>
      <c r="I42" s="22"/>
      <c r="J42" s="22"/>
    </row>
    <row r="43" spans="1:10">
      <c r="A43" s="23" t="str">
        <f ca="1">IFERROR(__xludf.DUMMYFUNCTION("""COMPUTED_VALUE"""),"Leadership by Kalibrr (optional)")</f>
        <v>Leadership by Kalibrr (optional)</v>
      </c>
      <c r="B43" s="21" t="str">
        <f ca="1">IFERROR(__xludf.DUMMYFUNCTION("""COMPUTED_VALUE"""),"")</f>
        <v/>
      </c>
      <c r="C43" s="21"/>
      <c r="D43" s="21"/>
      <c r="E43" s="22"/>
      <c r="F43" s="22"/>
      <c r="G43" s="22"/>
      <c r="H43" s="22"/>
      <c r="I43" s="22"/>
      <c r="J43" s="22"/>
    </row>
    <row r="44" spans="1:10">
      <c r="A44" s="23" t="str">
        <f ca="1">IFERROR(__xludf.DUMMYFUNCTION("""COMPUTED_VALUE"""),"Career Preparation Tips  by Kalibrr / Google Talent and Outreach ")</f>
        <v xml:space="preserve">Career Preparation Tips  by Kalibrr / Google Talent and Outreach </v>
      </c>
      <c r="B44" s="21" t="str">
        <f ca="1">IFERROR(__xludf.DUMMYFUNCTION("""COMPUTED_VALUE"""),"")</f>
        <v/>
      </c>
      <c r="C44" s="21"/>
      <c r="D44" s="21"/>
      <c r="E44" s="22"/>
      <c r="F44" s="22"/>
      <c r="G44" s="22"/>
      <c r="H44" s="22"/>
      <c r="I44" s="22"/>
      <c r="J44" s="22"/>
    </row>
    <row r="45" spans="1:10">
      <c r="A45" s="20" t="str">
        <f ca="1">IFERROR(__xludf.DUMMYFUNCTION("""COMPUTED_VALUE"""),"Total Soft Skills Hours")</f>
        <v>Total Soft Skills Hours</v>
      </c>
      <c r="B45" s="26" t="str">
        <f ca="1">IFERROR(__xludf.DUMMYFUNCTION("""COMPUTED_VALUE"""),"")</f>
        <v/>
      </c>
      <c r="C45" s="26"/>
      <c r="D45" s="26"/>
      <c r="E45" s="22"/>
      <c r="F45" s="22"/>
      <c r="G45" s="22"/>
      <c r="H45" s="22"/>
      <c r="I45" s="22"/>
      <c r="J45" s="22"/>
    </row>
    <row r="47" spans="1:10">
      <c r="A47" s="4" t="s">
        <v>27</v>
      </c>
      <c r="B47" s="4" t="s">
        <v>28</v>
      </c>
      <c r="D47" s="4" t="s">
        <v>29</v>
      </c>
      <c r="H47" s="4" t="s">
        <v>30</v>
      </c>
    </row>
    <row r="52" spans="1:8">
      <c r="A52" s="4" t="s">
        <v>31</v>
      </c>
      <c r="B52" s="4" t="s">
        <v>31</v>
      </c>
      <c r="D52" s="4" t="s">
        <v>31</v>
      </c>
      <c r="H52" s="4" t="s">
        <v>2</v>
      </c>
    </row>
    <row r="53" spans="1:8">
      <c r="A53" s="4" t="s">
        <v>32</v>
      </c>
      <c r="B53" s="4" t="s">
        <v>32</v>
      </c>
      <c r="D53" s="4" t="s">
        <v>32</v>
      </c>
      <c r="H53" s="4" t="s">
        <v>33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Alih Kredit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Adm.AkademikStats</dc:creator>
  <cp:lastModifiedBy>Adm.AkademikStats</cp:lastModifiedBy>
  <dcterms:created xsi:type="dcterms:W3CDTF">2024-02-27T06:35:13Z</dcterms:created>
  <dcterms:modified xsi:type="dcterms:W3CDTF">2024-02-27T06:36:10Z</dcterms:modified>
</cp:coreProperties>
</file>