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-Teknisi\Downloads\"/>
    </mc:Choice>
  </mc:AlternateContent>
  <bookViews>
    <workbookView xWindow="0" yWindow="0" windowWidth="17490" windowHeight="9450" firstSheet="1" activeTab="1"/>
  </bookViews>
  <sheets>
    <sheet name="Form Matching UP" sheetId="1" r:id="rId1"/>
    <sheet name="Contoh rekap alih kredit" sheetId="2" r:id="rId2"/>
  </sheets>
  <definedNames>
    <definedName name="_xlnm.Print_Area" localSheetId="0">'Form Matching UP'!$A$1:$I$31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2" l="1"/>
  <c r="H25" i="2"/>
  <c r="G25" i="2"/>
  <c r="F25" i="2"/>
  <c r="E25" i="2"/>
  <c r="C25" i="2"/>
  <c r="J18" i="2"/>
  <c r="J17" i="2"/>
  <c r="J16" i="2"/>
  <c r="J15" i="2"/>
  <c r="J14" i="2"/>
  <c r="J13" i="2"/>
  <c r="J12" i="2"/>
  <c r="J11" i="2"/>
  <c r="J10" i="2"/>
  <c r="A45" i="2"/>
  <c r="A41" i="2"/>
  <c r="A23" i="2"/>
  <c r="A13" i="2"/>
  <c r="A31" i="2"/>
  <c r="B16" i="2"/>
  <c r="B34" i="2"/>
  <c r="A12" i="2"/>
  <c r="A43" i="2"/>
  <c r="B20" i="2"/>
  <c r="A15" i="2"/>
  <c r="B31" i="2"/>
  <c r="A42" i="2"/>
  <c r="B28" i="2"/>
  <c r="B39" i="2"/>
  <c r="A26" i="2"/>
  <c r="A14" i="2"/>
  <c r="B32" i="2"/>
  <c r="B37" i="2"/>
  <c r="A34" i="2"/>
  <c r="A9" i="2"/>
  <c r="B22" i="2"/>
  <c r="A29" i="2"/>
  <c r="B23" i="2"/>
  <c r="B21" i="2"/>
  <c r="A32" i="2"/>
  <c r="A40" i="2"/>
  <c r="B15" i="2"/>
  <c r="A21" i="2"/>
  <c r="B26" i="2"/>
  <c r="A16" i="2"/>
  <c r="A44" i="2"/>
  <c r="B13" i="2"/>
  <c r="B12" i="2"/>
  <c r="A19" i="2"/>
  <c r="B30" i="2"/>
  <c r="B38" i="2"/>
  <c r="A17" i="2"/>
  <c r="A30" i="2"/>
  <c r="B41" i="2"/>
  <c r="B42" i="2"/>
  <c r="A24" i="2"/>
  <c r="B27" i="2"/>
  <c r="B19" i="2"/>
  <c r="B44" i="2"/>
  <c r="A37" i="2"/>
  <c r="A36" i="2"/>
  <c r="B9" i="2"/>
  <c r="B35" i="2"/>
  <c r="A39" i="2"/>
  <c r="A28" i="2"/>
  <c r="B29" i="2"/>
  <c r="B17" i="2"/>
  <c r="A27" i="2"/>
  <c r="A35" i="2"/>
  <c r="B40" i="2"/>
  <c r="B33" i="2"/>
  <c r="A22" i="2"/>
  <c r="B14" i="2"/>
  <c r="B36" i="2"/>
  <c r="B24" i="2"/>
  <c r="A38" i="2"/>
  <c r="A33" i="2"/>
  <c r="B43" i="2"/>
  <c r="A25" i="2"/>
  <c r="B45" i="2"/>
  <c r="A20" i="2"/>
  <c r="J25" i="2" l="1"/>
  <c r="B25" i="2"/>
  <c r="H21" i="1" l="1"/>
  <c r="G21" i="1"/>
  <c r="F21" i="1"/>
  <c r="E21" i="1"/>
  <c r="D21" i="1"/>
  <c r="C20" i="1"/>
  <c r="D22" i="1" l="1"/>
</calcChain>
</file>

<file path=xl/sharedStrings.xml><?xml version="1.0" encoding="utf-8"?>
<sst xmlns="http://schemas.openxmlformats.org/spreadsheetml/2006/main" count="103" uniqueCount="59">
  <si>
    <t xml:space="preserve">FORM </t>
  </si>
  <si>
    <t xml:space="preserve">MATCHING UP KEGIATAN MB-KM KE MK INTI PRODI  </t>
  </si>
  <si>
    <t>Nama MK di Prodi</t>
  </si>
  <si>
    <t xml:space="preserve">: </t>
  </si>
  <si>
    <t>Kode MK</t>
  </si>
  <si>
    <t>Jumlah sks</t>
  </si>
  <si>
    <t>Setara =</t>
  </si>
  <si>
    <t>Jam Aktivitas MB-KM</t>
  </si>
  <si>
    <t>Institusi Penyelenggara MBKM</t>
  </si>
  <si>
    <t>:</t>
  </si>
  <si>
    <t>Nama Program MB-KM</t>
  </si>
  <si>
    <t>BKP MB-KM</t>
  </si>
  <si>
    <t>Durasi MBKM</t>
  </si>
  <si>
    <t>Rencana/ Kegiatan di Institusi Penyelenggara</t>
  </si>
  <si>
    <t>Capaian Pembelajaran Mata Kuliah di ITS</t>
  </si>
  <si>
    <t>Nilai</t>
  </si>
  <si>
    <t>Silabus/ Nama Aktifitas</t>
  </si>
  <si>
    <t>Deskripsi Aktifitas</t>
  </si>
  <si>
    <t>Jumlah Jam</t>
  </si>
  <si>
    <t>CPMK-1</t>
  </si>
  <si>
    <t>CPMK-2</t>
  </si>
  <si>
    <t>CPMK-3</t>
  </si>
  <si>
    <t>CPMK-4</t>
  </si>
  <si>
    <t>CPMK-5</t>
  </si>
  <si>
    <t>Kegiatan</t>
  </si>
  <si>
    <t>-</t>
  </si>
  <si>
    <t>Total Jam</t>
  </si>
  <si>
    <t>Kesesuaian CPMK</t>
  </si>
  <si>
    <t>Menyetujui Dosen Rumpun MK</t>
  </si>
  <si>
    <t>Menyetujui Dosen  MK</t>
  </si>
  <si>
    <t xml:space="preserve"> Pembimbing</t>
  </si>
  <si>
    <t>Kota, ... September 2021</t>
  </si>
  <si>
    <t>Nama Dosen</t>
  </si>
  <si>
    <t>Nama Mahasiswa</t>
  </si>
  <si>
    <t>NIP.</t>
  </si>
  <si>
    <t>NRP.</t>
  </si>
  <si>
    <t>REKAP ALIH KREDIT</t>
  </si>
  <si>
    <t xml:space="preserve"> KEGIATAN MB-KM 2021  </t>
  </si>
  <si>
    <t>NRP</t>
  </si>
  <si>
    <t>Institusi Penyelenggara MB-KM</t>
  </si>
  <si>
    <t>: Program Bangkit 2021</t>
  </si>
  <si>
    <t>: STUDI INDEPENDEN</t>
  </si>
  <si>
    <t>: 19 Minggu</t>
  </si>
  <si>
    <t>Score (0-100)</t>
  </si>
  <si>
    <t>Scroe (A-E)</t>
  </si>
  <si>
    <t>Analisis Data</t>
  </si>
  <si>
    <t>Data Mining</t>
  </si>
  <si>
    <t>StatCon</t>
  </si>
  <si>
    <t>Pengantar Basis Data (MK Pengayaan)</t>
  </si>
  <si>
    <t>SML</t>
  </si>
  <si>
    <t>Total Hours</t>
  </si>
  <si>
    <t>Applied Machine Learning Intensive Machine Learning Crash Course</t>
  </si>
  <si>
    <t>dikosongi dulu</t>
  </si>
  <si>
    <t>Google IT Support Professional Certificate</t>
  </si>
  <si>
    <t>Soft skill &amp; Career Development</t>
  </si>
  <si>
    <t>A</t>
  </si>
  <si>
    <t>Dikonversi semester 6</t>
  </si>
  <si>
    <t>Dikonversi semester 7</t>
  </si>
  <si>
    <r>
      <rPr>
        <sz val="12"/>
        <color rgb="FFFF0000"/>
        <rFont val="Calibri"/>
        <family val="2"/>
        <scheme val="minor"/>
      </rPr>
      <t>Kota</t>
    </r>
    <r>
      <rPr>
        <sz val="12"/>
        <color theme="1"/>
        <rFont val="Calibri"/>
        <family val="2"/>
        <scheme val="minor"/>
      </rPr>
      <t xml:space="preserve">, </t>
    </r>
    <r>
      <rPr>
        <sz val="12"/>
        <color rgb="FFFF0000"/>
        <rFont val="Calibri"/>
        <family val="2"/>
        <scheme val="minor"/>
      </rPr>
      <t>Tanggal</t>
    </r>
    <r>
      <rPr>
        <sz val="12"/>
        <color theme="1"/>
        <rFont val="Calibri"/>
        <family val="2"/>
        <scheme val="minor"/>
      </rPr>
      <t>/</t>
    </r>
    <r>
      <rPr>
        <sz val="12"/>
        <color rgb="FFFF0000"/>
        <rFont val="Calibri"/>
        <family val="2"/>
        <scheme val="minor"/>
      </rPr>
      <t>Bulan</t>
    </r>
    <r>
      <rPr>
        <sz val="12"/>
        <color theme="1"/>
        <rFont val="Calibri"/>
        <family val="2"/>
        <scheme val="minor"/>
      </rPr>
      <t>/</t>
    </r>
    <r>
      <rPr>
        <sz val="12"/>
        <color rgb="FFFF0000"/>
        <rFont val="Calibri"/>
        <family val="2"/>
        <scheme val="minor"/>
      </rPr>
      <t>Tahun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</si>
</sst>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color rgb="FF00000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9C0006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rgb="FFFFFFFF"/>
      <name val="Asap Condensed"/>
    </font>
    <font>
      <sz val="10"/>
      <color theme="1"/>
      <name val="Asap Condensed"/>
    </font>
    <font>
      <b/>
      <sz val="10"/>
      <color theme="1"/>
      <name val="Asap Condensed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E5CD"/>
        <bgColor rgb="FFFCE5CD"/>
      </patternFill>
    </fill>
    <fill>
      <patternFill patternType="solid">
        <fgColor rgb="FF00B0F0"/>
        <bgColor rgb="FFFCE5CD"/>
      </patternFill>
    </fill>
    <fill>
      <patternFill patternType="solid">
        <fgColor rgb="FF00B0F0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CE5CD"/>
      </right>
      <top style="thin">
        <color rgb="FFFCE5CD"/>
      </top>
      <bottom style="thin">
        <color rgb="FFFCE5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FCE5CD"/>
      </top>
      <bottom style="thin">
        <color rgb="FFFCE5CD"/>
      </bottom>
      <diagonal/>
    </border>
    <border>
      <left style="medium">
        <color rgb="FF000000"/>
      </left>
      <right style="thin">
        <color rgb="FF4285F4"/>
      </right>
      <top style="thin">
        <color rgb="FF4285F4"/>
      </top>
      <bottom/>
      <diagonal/>
    </border>
    <border>
      <left style="thin">
        <color rgb="FF4285F4"/>
      </left>
      <right style="thin">
        <color rgb="FF4285F4"/>
      </right>
      <top style="thin">
        <color rgb="FF4285F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3" borderId="0" xfId="0" applyFont="1" applyFill="1"/>
    <xf numFmtId="0" fontId="6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" fontId="6" fillId="0" borderId="0" xfId="0" applyNumberFormat="1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0" xfId="1"/>
    <xf numFmtId="0" fontId="15" fillId="4" borderId="13" xfId="1" applyFont="1" applyFill="1" applyBorder="1" applyAlignment="1">
      <alignment vertical="center" wrapText="1"/>
    </xf>
    <xf numFmtId="0" fontId="15" fillId="4" borderId="14" xfId="1" applyFont="1" applyFill="1" applyBorder="1" applyAlignment="1">
      <alignment horizontal="center" vertical="center" wrapText="1"/>
    </xf>
    <xf numFmtId="0" fontId="15" fillId="4" borderId="0" xfId="1" applyFont="1" applyFill="1" applyAlignment="1">
      <alignment horizontal="center" vertical="center" wrapText="1"/>
    </xf>
    <xf numFmtId="0" fontId="13" fillId="5" borderId="11" xfId="1" applyFont="1" applyFill="1" applyBorder="1"/>
    <xf numFmtId="0" fontId="13" fillId="5" borderId="11" xfId="1" applyFont="1" applyFill="1" applyBorder="1" applyAlignment="1">
      <alignment wrapText="1"/>
    </xf>
    <xf numFmtId="0" fontId="13" fillId="3" borderId="11" xfId="1" applyFont="1" applyFill="1" applyBorder="1"/>
    <xf numFmtId="0" fontId="13" fillId="0" borderId="11" xfId="1" applyFont="1" applyBorder="1"/>
    <xf numFmtId="0" fontId="16" fillId="6" borderId="11" xfId="1" applyFont="1" applyFill="1" applyBorder="1" applyAlignment="1">
      <alignment vertical="center" wrapText="1"/>
    </xf>
    <xf numFmtId="0" fontId="16" fillId="7" borderId="11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/>
    </xf>
    <xf numFmtId="0" fontId="13" fillId="5" borderId="15" xfId="1" applyFont="1" applyFill="1" applyBorder="1"/>
    <xf numFmtId="0" fontId="13" fillId="8" borderId="11" xfId="1" applyFont="1" applyFill="1" applyBorder="1"/>
    <xf numFmtId="0" fontId="16" fillId="6" borderId="11" xfId="1" applyFont="1" applyFill="1" applyBorder="1" applyAlignment="1">
      <alignment horizontal="center"/>
    </xf>
    <xf numFmtId="0" fontId="17" fillId="6" borderId="11" xfId="1" applyFont="1" applyFill="1" applyBorder="1" applyAlignment="1">
      <alignment horizontal="center" vertical="center" wrapText="1"/>
    </xf>
    <xf numFmtId="0" fontId="17" fillId="9" borderId="11" xfId="1" applyFont="1" applyFill="1" applyBorder="1" applyAlignment="1">
      <alignment vertical="center" wrapText="1"/>
    </xf>
    <xf numFmtId="0" fontId="16" fillId="9" borderId="11" xfId="1" applyFont="1" applyFill="1" applyBorder="1" applyAlignment="1">
      <alignment horizontal="center"/>
    </xf>
    <xf numFmtId="0" fontId="13" fillId="0" borderId="0" xfId="1" applyFont="1"/>
    <xf numFmtId="0" fontId="16" fillId="9" borderId="11" xfId="1" applyFont="1" applyFill="1" applyBorder="1" applyAlignment="1">
      <alignment vertical="center" wrapText="1"/>
    </xf>
    <xf numFmtId="0" fontId="13" fillId="10" borderId="0" xfId="1" applyFont="1" applyFill="1"/>
    <xf numFmtId="0" fontId="13" fillId="3" borderId="0" xfId="1" applyFont="1" applyFill="1"/>
    <xf numFmtId="0" fontId="17" fillId="9" borderId="11" xfId="1" applyFont="1" applyFill="1" applyBorder="1" applyAlignment="1">
      <alignment horizontal="center"/>
    </xf>
    <xf numFmtId="0" fontId="7" fillId="0" borderId="0" xfId="1" applyFont="1"/>
    <xf numFmtId="0" fontId="12" fillId="0" borderId="0" xfId="0" applyFont="1" applyAlignment="1">
      <alignment horizontal="center"/>
    </xf>
    <xf numFmtId="2" fontId="5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/>
    <xf numFmtId="0" fontId="6" fillId="2" borderId="0" xfId="0" applyFont="1" applyFill="1" applyAlignment="1">
      <alignment horizontal="center"/>
    </xf>
    <xf numFmtId="0" fontId="8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zoomScale="85" zoomScaleNormal="40" zoomScaleSheetLayoutView="85" workbookViewId="0">
      <selection activeCell="B24" sqref="B24"/>
    </sheetView>
  </sheetViews>
  <sheetFormatPr defaultColWidth="11.42578125" defaultRowHeight="12.75"/>
  <cols>
    <col min="1" max="1" width="38.42578125" customWidth="1"/>
    <col min="2" max="2" width="63.85546875" customWidth="1"/>
  </cols>
  <sheetData>
    <row r="1" spans="1:11" ht="18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11" ht="18">
      <c r="A2" s="69" t="s">
        <v>1</v>
      </c>
      <c r="B2" s="69"/>
      <c r="C2" s="69"/>
      <c r="D2" s="69"/>
      <c r="E2" s="69"/>
      <c r="F2" s="69"/>
      <c r="G2" s="69"/>
      <c r="H2" s="69"/>
      <c r="I2" s="69"/>
    </row>
    <row r="3" spans="1:11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>
      <c r="A4" s="2" t="s">
        <v>2</v>
      </c>
      <c r="B4" s="2" t="s">
        <v>3</v>
      </c>
      <c r="C4" s="2"/>
      <c r="D4" s="2"/>
      <c r="E4" s="2"/>
      <c r="F4" s="2"/>
      <c r="G4" s="2"/>
      <c r="H4" s="2"/>
      <c r="I4" s="3"/>
    </row>
    <row r="5" spans="1:11" ht="15">
      <c r="A5" s="2" t="s">
        <v>4</v>
      </c>
      <c r="B5" s="2" t="s">
        <v>3</v>
      </c>
      <c r="C5" s="2"/>
      <c r="D5" s="2"/>
      <c r="E5" s="2"/>
      <c r="F5" s="2"/>
      <c r="G5" s="2"/>
      <c r="H5" s="2"/>
      <c r="I5" s="3"/>
    </row>
    <row r="6" spans="1:11" ht="15.75">
      <c r="A6" s="2" t="s">
        <v>5</v>
      </c>
      <c r="B6" s="4" t="s">
        <v>3</v>
      </c>
      <c r="C6" s="5" t="s">
        <v>6</v>
      </c>
      <c r="D6" s="6">
        <v>159</v>
      </c>
      <c r="E6" s="63" t="s">
        <v>7</v>
      </c>
      <c r="F6" s="64"/>
      <c r="G6" s="64"/>
      <c r="H6" s="2"/>
      <c r="I6" s="3"/>
    </row>
    <row r="7" spans="1:11" ht="15">
      <c r="A7" s="2" t="s">
        <v>8</v>
      </c>
      <c r="B7" s="7" t="s">
        <v>9</v>
      </c>
      <c r="C7" s="2"/>
      <c r="D7" s="2"/>
      <c r="E7" s="2"/>
      <c r="F7" s="2"/>
      <c r="G7" s="2"/>
      <c r="H7" s="2"/>
      <c r="I7" s="3"/>
    </row>
    <row r="8" spans="1:11" ht="15">
      <c r="A8" s="2" t="s">
        <v>10</v>
      </c>
      <c r="B8" s="7" t="s">
        <v>3</v>
      </c>
      <c r="C8" s="2"/>
      <c r="D8" s="2"/>
      <c r="E8" s="2"/>
      <c r="F8" s="2"/>
      <c r="G8" s="2"/>
      <c r="H8" s="2"/>
      <c r="I8" s="3"/>
    </row>
    <row r="9" spans="1:11" ht="15">
      <c r="A9" s="2" t="s">
        <v>11</v>
      </c>
      <c r="B9" s="7" t="s">
        <v>3</v>
      </c>
      <c r="C9" s="2"/>
      <c r="D9" s="2"/>
      <c r="E9" s="2"/>
      <c r="F9" s="2"/>
      <c r="G9" s="2"/>
      <c r="H9" s="2"/>
      <c r="I9" s="3"/>
    </row>
    <row r="10" spans="1:11" ht="15">
      <c r="A10" s="2" t="s">
        <v>12</v>
      </c>
      <c r="B10" s="7" t="s">
        <v>3</v>
      </c>
      <c r="C10" s="2"/>
      <c r="D10" s="2"/>
      <c r="E10" s="2"/>
      <c r="F10" s="2"/>
      <c r="G10" s="2"/>
      <c r="H10" s="2"/>
      <c r="I10" s="3"/>
    </row>
    <row r="11" spans="1:11" ht="15">
      <c r="A11" s="2"/>
      <c r="B11" s="2"/>
      <c r="C11" s="2"/>
      <c r="D11" s="2">
        <v>30</v>
      </c>
      <c r="E11" s="2">
        <v>30</v>
      </c>
      <c r="F11" s="2">
        <v>30</v>
      </c>
      <c r="G11" s="2">
        <v>5</v>
      </c>
      <c r="H11" s="2">
        <v>5</v>
      </c>
      <c r="I11" s="3"/>
    </row>
    <row r="12" spans="1:11" ht="15.75">
      <c r="A12" s="65" t="s">
        <v>13</v>
      </c>
      <c r="B12" s="66"/>
      <c r="C12" s="67"/>
      <c r="D12" s="65" t="s">
        <v>14</v>
      </c>
      <c r="E12" s="66"/>
      <c r="F12" s="66"/>
      <c r="G12" s="66"/>
      <c r="H12" s="67"/>
      <c r="I12" s="8" t="s">
        <v>15</v>
      </c>
    </row>
    <row r="13" spans="1:11" ht="31.5">
      <c r="A13" s="9" t="s">
        <v>16</v>
      </c>
      <c r="B13" s="9" t="s">
        <v>17</v>
      </c>
      <c r="C13" s="10" t="s">
        <v>18</v>
      </c>
      <c r="D13" s="11" t="s">
        <v>19</v>
      </c>
      <c r="E13" s="11" t="s">
        <v>20</v>
      </c>
      <c r="F13" s="11" t="s">
        <v>21</v>
      </c>
      <c r="G13" s="11" t="s">
        <v>22</v>
      </c>
      <c r="H13" s="11" t="s">
        <v>23</v>
      </c>
      <c r="I13" s="12"/>
    </row>
    <row r="14" spans="1:11" ht="60" customHeight="1">
      <c r="A14" s="33"/>
      <c r="B14" s="34"/>
      <c r="C14" s="35"/>
      <c r="D14" s="31"/>
      <c r="E14" s="11"/>
      <c r="F14" s="11"/>
      <c r="G14" s="13"/>
      <c r="H14" s="11"/>
      <c r="I14" s="12"/>
    </row>
    <row r="15" spans="1:11" ht="60" customHeight="1">
      <c r="A15" s="14"/>
      <c r="B15" s="15"/>
      <c r="C15" s="32"/>
      <c r="D15" s="13"/>
      <c r="E15" s="13"/>
      <c r="F15" s="13"/>
      <c r="G15" s="13"/>
      <c r="H15" s="13"/>
      <c r="I15" s="17"/>
    </row>
    <row r="16" spans="1:11" ht="60" customHeight="1">
      <c r="A16" s="14"/>
      <c r="B16" s="18"/>
      <c r="C16" s="16"/>
      <c r="D16" s="13"/>
      <c r="E16" s="13"/>
      <c r="F16" s="13"/>
      <c r="G16" s="13"/>
      <c r="H16" s="13"/>
      <c r="I16" s="17"/>
    </row>
    <row r="17" spans="1:9" ht="60" customHeight="1">
      <c r="A17" s="14"/>
      <c r="B17" s="18"/>
      <c r="C17" s="16"/>
      <c r="D17" s="13"/>
      <c r="E17" s="13"/>
      <c r="F17" s="13"/>
      <c r="G17" s="13"/>
      <c r="H17" s="13"/>
      <c r="I17" s="17"/>
    </row>
    <row r="18" spans="1:9" ht="60" customHeight="1">
      <c r="A18" s="14"/>
      <c r="B18" s="19"/>
      <c r="C18" s="16"/>
      <c r="D18" s="13"/>
      <c r="E18" s="13"/>
      <c r="F18" s="13"/>
      <c r="G18" s="13"/>
      <c r="H18" s="13"/>
      <c r="I18" s="17"/>
    </row>
    <row r="19" spans="1:9" ht="15">
      <c r="A19" s="20" t="s">
        <v>24</v>
      </c>
      <c r="B19" s="21" t="s">
        <v>25</v>
      </c>
      <c r="C19" s="22"/>
      <c r="D19" s="23"/>
      <c r="E19" s="23"/>
      <c r="F19" s="23"/>
      <c r="G19" s="23"/>
      <c r="H19" s="23"/>
      <c r="I19" s="12"/>
    </row>
    <row r="20" spans="1:9" ht="15.75">
      <c r="A20" s="24" t="s">
        <v>26</v>
      </c>
      <c r="B20" s="12"/>
      <c r="C20" s="25">
        <f>SUM(C10:C19)</f>
        <v>0</v>
      </c>
      <c r="D20" s="12"/>
      <c r="E20" s="12"/>
      <c r="F20" s="12"/>
      <c r="G20" s="12"/>
      <c r="H20" s="12"/>
      <c r="I20" s="12"/>
    </row>
    <row r="21" spans="1:9" ht="15">
      <c r="A21" s="12"/>
      <c r="B21" s="12"/>
      <c r="C21" s="12"/>
      <c r="D21" s="26" t="e">
        <f>AVERAGE(D14:D18)</f>
        <v>#DIV/0!</v>
      </c>
      <c r="E21" s="26" t="e">
        <f t="shared" ref="E21:H21" si="0">AVERAGE(E15:E18)</f>
        <v>#DIV/0!</v>
      </c>
      <c r="F21" s="26" t="e">
        <f t="shared" si="0"/>
        <v>#DIV/0!</v>
      </c>
      <c r="G21" s="26" t="e">
        <f t="shared" si="0"/>
        <v>#DIV/0!</v>
      </c>
      <c r="H21" s="27" t="e">
        <f t="shared" si="0"/>
        <v>#DIV/0!</v>
      </c>
      <c r="I21" s="12"/>
    </row>
    <row r="22" spans="1:9" ht="15.75">
      <c r="A22" s="12"/>
      <c r="B22" s="28" t="s">
        <v>27</v>
      </c>
      <c r="C22" s="28"/>
      <c r="D22" s="61" t="e">
        <f>SUM(D21:H21)</f>
        <v>#DIV/0!</v>
      </c>
      <c r="E22" s="62"/>
      <c r="F22" s="62"/>
      <c r="G22" s="62"/>
      <c r="H22" s="62"/>
      <c r="I22" s="29"/>
    </row>
    <row r="23" spans="1:9" ht="15">
      <c r="A23" s="12"/>
      <c r="B23" s="28"/>
      <c r="C23" s="28"/>
      <c r="D23" s="60"/>
      <c r="E23" s="60"/>
      <c r="F23" s="60"/>
      <c r="G23" s="60"/>
      <c r="H23" s="2"/>
      <c r="I23" s="3"/>
    </row>
    <row r="25" spans="1:9" ht="15">
      <c r="A25" s="30" t="s">
        <v>28</v>
      </c>
      <c r="B25" s="30" t="s">
        <v>29</v>
      </c>
      <c r="D25" s="30" t="s">
        <v>30</v>
      </c>
      <c r="H25" s="30" t="s">
        <v>31</v>
      </c>
    </row>
    <row r="30" spans="1:9" ht="15">
      <c r="A30" s="30" t="s">
        <v>32</v>
      </c>
      <c r="B30" s="30" t="s">
        <v>32</v>
      </c>
      <c r="D30" s="30" t="s">
        <v>32</v>
      </c>
      <c r="H30" s="30" t="s">
        <v>33</v>
      </c>
    </row>
    <row r="31" spans="1:9" ht="15">
      <c r="A31" s="30" t="s">
        <v>34</v>
      </c>
      <c r="B31" s="30" t="s">
        <v>34</v>
      </c>
      <c r="D31" s="30" t="s">
        <v>34</v>
      </c>
      <c r="H31" s="30" t="s">
        <v>35</v>
      </c>
    </row>
  </sheetData>
  <mergeCells count="6">
    <mergeCell ref="D22:H22"/>
    <mergeCell ref="E6:G6"/>
    <mergeCell ref="A12:C12"/>
    <mergeCell ref="D12:H12"/>
    <mergeCell ref="A1:I1"/>
    <mergeCell ref="A2:I2"/>
  </mergeCells>
  <printOptions horizontalCentered="1" verticalCentered="1"/>
  <pageMargins left="0.73" right="0.25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E52" sqref="E52"/>
    </sheetView>
  </sheetViews>
  <sheetFormatPr defaultColWidth="12.42578125" defaultRowHeight="15.75"/>
  <cols>
    <col min="1" max="1" width="66.7109375" style="37" customWidth="1"/>
    <col min="2" max="2" width="12.42578125" style="37"/>
    <col min="3" max="4" width="13" style="37" bestFit="1" customWidth="1"/>
    <col min="5" max="16384" width="12.42578125" style="37"/>
  </cols>
  <sheetData>
    <row r="1" spans="1:10" customFormat="1" ht="18">
      <c r="A1" s="68" t="s">
        <v>36</v>
      </c>
      <c r="B1" s="68"/>
      <c r="C1" s="68"/>
      <c r="D1" s="68"/>
      <c r="E1" s="68"/>
      <c r="F1" s="68"/>
      <c r="G1" s="68"/>
      <c r="H1" s="68"/>
      <c r="I1" s="68"/>
    </row>
    <row r="2" spans="1:10" customFormat="1" ht="18">
      <c r="A2" s="69" t="s">
        <v>37</v>
      </c>
      <c r="B2" s="69"/>
      <c r="C2" s="69"/>
      <c r="D2" s="69"/>
      <c r="E2" s="69"/>
      <c r="F2" s="69"/>
      <c r="G2" s="69"/>
      <c r="H2" s="69"/>
      <c r="I2" s="69"/>
    </row>
    <row r="3" spans="1:10">
      <c r="A3" s="59" t="s">
        <v>33</v>
      </c>
      <c r="B3" s="37" t="s">
        <v>3</v>
      </c>
    </row>
    <row r="4" spans="1:10">
      <c r="A4" s="59" t="s">
        <v>38</v>
      </c>
      <c r="B4" s="37" t="s">
        <v>3</v>
      </c>
    </row>
    <row r="5" spans="1:10">
      <c r="A5" s="59" t="s">
        <v>39</v>
      </c>
      <c r="B5" s="37" t="s">
        <v>3</v>
      </c>
    </row>
    <row r="6" spans="1:10">
      <c r="A6" s="36" t="s">
        <v>10</v>
      </c>
      <c r="B6" s="36" t="s">
        <v>40</v>
      </c>
    </row>
    <row r="7" spans="1:10">
      <c r="A7" s="36" t="s">
        <v>11</v>
      </c>
      <c r="B7" s="36" t="s">
        <v>41</v>
      </c>
    </row>
    <row r="8" spans="1:10">
      <c r="A8" s="36" t="s">
        <v>12</v>
      </c>
      <c r="B8" s="36" t="s">
        <v>42</v>
      </c>
    </row>
    <row r="9" spans="1:10" ht="51.75">
      <c r="A9" s="38" t="str">
        <f ca="1">IFERROR(__xludf.DUMMYFUNCTION("""COMPUTED_VALUE"""),"Course Name")</f>
        <v>Course Name</v>
      </c>
      <c r="B9" s="39" t="str">
        <f ca="1">IFERROR(__xludf.DUMMYFUNCTION("""COMPUTED_VALUE"""),"TOTAL HOURS")</f>
        <v>TOTAL HOURS</v>
      </c>
      <c r="C9" s="40" t="s">
        <v>43</v>
      </c>
      <c r="D9" s="40" t="s">
        <v>44</v>
      </c>
      <c r="E9" s="41" t="s">
        <v>45</v>
      </c>
      <c r="F9" s="41" t="s">
        <v>46</v>
      </c>
      <c r="G9" s="41" t="s">
        <v>47</v>
      </c>
      <c r="H9" s="42" t="s">
        <v>48</v>
      </c>
      <c r="I9" s="43" t="s">
        <v>49</v>
      </c>
      <c r="J9" s="44" t="s">
        <v>50</v>
      </c>
    </row>
    <row r="10" spans="1:10">
      <c r="A10" s="45" t="s">
        <v>51</v>
      </c>
      <c r="B10" s="46">
        <v>52</v>
      </c>
      <c r="C10" s="47" t="s">
        <v>52</v>
      </c>
      <c r="D10" s="47" t="s">
        <v>52</v>
      </c>
      <c r="E10" s="48"/>
      <c r="F10" s="41">
        <v>52</v>
      </c>
      <c r="G10" s="41"/>
      <c r="H10" s="41"/>
      <c r="I10" s="43"/>
      <c r="J10" s="49">
        <f>SUM(E10:I10)</f>
        <v>52</v>
      </c>
    </row>
    <row r="11" spans="1:10">
      <c r="A11" s="45" t="s">
        <v>53</v>
      </c>
      <c r="B11" s="46">
        <v>128</v>
      </c>
      <c r="C11" s="47" t="s">
        <v>52</v>
      </c>
      <c r="D11" s="47" t="s">
        <v>52</v>
      </c>
      <c r="E11" s="48">
        <v>50</v>
      </c>
      <c r="F11" s="41"/>
      <c r="G11" s="41">
        <v>50</v>
      </c>
      <c r="H11" s="41"/>
      <c r="I11" s="43">
        <v>28</v>
      </c>
      <c r="J11" s="49">
        <f t="shared" ref="J11:J18" si="0">SUM(E11:I11)</f>
        <v>128</v>
      </c>
    </row>
    <row r="12" spans="1:10">
      <c r="A12" s="45" t="str">
        <f ca="1">IFERROR(__xludf.DUMMYFUNCTION("""COMPUTED_VALUE"""),"Google IT Automation with Python Professional Certificate")</f>
        <v>Google IT Automation with Python Professional Certificate</v>
      </c>
      <c r="B12" s="46">
        <f ca="1">IFERROR(__xludf.DUMMYFUNCTION("""COMPUTED_VALUE"""),134)</f>
        <v>134</v>
      </c>
      <c r="C12" s="47" t="s">
        <v>52</v>
      </c>
      <c r="D12" s="47" t="s">
        <v>52</v>
      </c>
      <c r="E12" s="48">
        <v>50</v>
      </c>
      <c r="F12" s="41">
        <v>50</v>
      </c>
      <c r="G12" s="41"/>
      <c r="H12" s="41"/>
      <c r="I12" s="43">
        <v>34</v>
      </c>
      <c r="J12" s="49">
        <f t="shared" si="0"/>
        <v>134</v>
      </c>
    </row>
    <row r="13" spans="1:10">
      <c r="A13" s="45" t="str">
        <f ca="1">IFERROR(__xludf.DUMMYFUNCTION("""COMPUTED_VALUE"""),"Mathematics for Machine Learning: Linear Algebra")</f>
        <v>Mathematics for Machine Learning: Linear Algebra</v>
      </c>
      <c r="B13" s="46">
        <f ca="1">IFERROR(__xludf.DUMMYFUNCTION("""COMPUTED_VALUE"""),55)</f>
        <v>55</v>
      </c>
      <c r="C13" s="47" t="s">
        <v>52</v>
      </c>
      <c r="D13" s="47" t="s">
        <v>52</v>
      </c>
      <c r="E13" s="48"/>
      <c r="F13" s="41"/>
      <c r="G13" s="41"/>
      <c r="H13" s="41"/>
      <c r="I13" s="43">
        <v>55</v>
      </c>
      <c r="J13" s="49">
        <f t="shared" si="0"/>
        <v>55</v>
      </c>
    </row>
    <row r="14" spans="1:10">
      <c r="A14" s="45" t="str">
        <f ca="1">IFERROR(__xludf.DUMMYFUNCTION("""COMPUTED_VALUE"""),"DeepLearning.AI TensorFlow Developer Professional Certificate program")</f>
        <v>DeepLearning.AI TensorFlow Developer Professional Certificate program</v>
      </c>
      <c r="B14" s="46">
        <f ca="1">IFERROR(__xludf.DUMMYFUNCTION("""COMPUTED_VALUE"""),80)</f>
        <v>80</v>
      </c>
      <c r="C14" s="47" t="s">
        <v>52</v>
      </c>
      <c r="D14" s="47" t="s">
        <v>52</v>
      </c>
      <c r="E14" s="48"/>
      <c r="F14" s="41"/>
      <c r="G14" s="41"/>
      <c r="H14" s="41">
        <v>80</v>
      </c>
      <c r="I14" s="43"/>
      <c r="J14" s="49">
        <f t="shared" si="0"/>
        <v>80</v>
      </c>
    </row>
    <row r="15" spans="1:10">
      <c r="A15" s="45" t="str">
        <f ca="1">IFERROR(__xludf.DUMMYFUNCTION("""COMPUTED_VALUE"""),"TensorFlow: Data and Deployment Specialization")</f>
        <v>TensorFlow: Data and Deployment Specialization</v>
      </c>
      <c r="B15" s="46">
        <f ca="1">IFERROR(__xludf.DUMMYFUNCTION("""COMPUTED_VALUE"""),66)</f>
        <v>66</v>
      </c>
      <c r="C15" s="47" t="s">
        <v>52</v>
      </c>
      <c r="D15" s="47" t="s">
        <v>52</v>
      </c>
      <c r="E15" s="48"/>
      <c r="F15" s="41"/>
      <c r="G15" s="41"/>
      <c r="H15" s="41">
        <v>66</v>
      </c>
      <c r="I15" s="43"/>
      <c r="J15" s="49">
        <f t="shared" si="0"/>
        <v>66</v>
      </c>
    </row>
    <row r="16" spans="1:10">
      <c r="A16" s="45" t="str">
        <f ca="1">IFERROR(__xludf.DUMMYFUNCTION("""COMPUTED_VALUE"""),"Structuring Machine Learning Projects: Coursera")</f>
        <v>Structuring Machine Learning Projects: Coursera</v>
      </c>
      <c r="B16" s="46">
        <f ca="1">IFERROR(__xludf.DUMMYFUNCTION("""COMPUTED_VALUE"""),5)</f>
        <v>5</v>
      </c>
      <c r="C16" s="47" t="s">
        <v>52</v>
      </c>
      <c r="D16" s="47" t="s">
        <v>52</v>
      </c>
      <c r="E16" s="48"/>
      <c r="F16" s="41"/>
      <c r="G16" s="41"/>
      <c r="H16" s="41"/>
      <c r="I16" s="43">
        <v>5</v>
      </c>
      <c r="J16" s="49">
        <f t="shared" si="0"/>
        <v>5</v>
      </c>
    </row>
    <row r="17" spans="1:10">
      <c r="A17" s="45" t="str">
        <f ca="1">IFERROR(__xludf.DUMMYFUNCTION("""COMPUTED_VALUE"""),"Capstone Project")</f>
        <v>Capstone Project</v>
      </c>
      <c r="B17" s="46">
        <f ca="1">IFERROR(__xludf.DUMMYFUNCTION("""COMPUTED_VALUE"""),200)</f>
        <v>200</v>
      </c>
      <c r="C17" s="47" t="s">
        <v>52</v>
      </c>
      <c r="D17" s="47" t="s">
        <v>52</v>
      </c>
      <c r="E17" s="48">
        <v>50</v>
      </c>
      <c r="F17" s="41">
        <v>50</v>
      </c>
      <c r="G17" s="41">
        <v>50</v>
      </c>
      <c r="H17" s="41"/>
      <c r="I17" s="43">
        <v>50</v>
      </c>
      <c r="J17" s="49">
        <f t="shared" si="0"/>
        <v>200</v>
      </c>
    </row>
    <row r="18" spans="1:10">
      <c r="A18" s="45" t="s">
        <v>54</v>
      </c>
      <c r="B18" s="46">
        <v>80</v>
      </c>
      <c r="C18" s="47" t="s">
        <v>52</v>
      </c>
      <c r="D18" s="47" t="s">
        <v>52</v>
      </c>
      <c r="E18" s="48">
        <v>10</v>
      </c>
      <c r="F18" s="41">
        <v>10</v>
      </c>
      <c r="G18" s="41">
        <v>50</v>
      </c>
      <c r="H18" s="41">
        <v>10</v>
      </c>
      <c r="I18" s="43"/>
      <c r="J18" s="49">
        <f t="shared" si="0"/>
        <v>80</v>
      </c>
    </row>
    <row r="19" spans="1:10">
      <c r="A19" s="45" t="str">
        <f ca="1">IFERROR(__xludf.DUMMYFUNCTION("""COMPUTED_VALUE"""),"")</f>
        <v/>
      </c>
      <c r="B19" s="50" t="str">
        <f ca="1">IFERROR(__xludf.DUMMYFUNCTION("""COMPUTED_VALUE"""),"")</f>
        <v/>
      </c>
      <c r="C19" s="50"/>
      <c r="D19" s="50"/>
      <c r="E19" s="48"/>
      <c r="F19" s="41"/>
      <c r="G19" s="41"/>
      <c r="H19" s="41"/>
      <c r="I19" s="43"/>
      <c r="J19" s="44"/>
    </row>
    <row r="20" spans="1:10">
      <c r="A20" s="45" t="str">
        <f ca="1">IFERROR(__xludf.DUMMYFUNCTION("""COMPUTED_VALUE"""),"")</f>
        <v/>
      </c>
      <c r="B20" s="50" t="str">
        <f ca="1">IFERROR(__xludf.DUMMYFUNCTION("""COMPUTED_VALUE"""),"")</f>
        <v/>
      </c>
      <c r="C20" s="50"/>
      <c r="D20" s="50"/>
      <c r="E20" s="48"/>
      <c r="F20" s="41"/>
      <c r="G20" s="41"/>
      <c r="H20" s="41"/>
      <c r="I20" s="43"/>
      <c r="J20" s="44"/>
    </row>
    <row r="21" spans="1:10">
      <c r="A21" s="45" t="str">
        <f ca="1">IFERROR(__xludf.DUMMYFUNCTION("""COMPUTED_VALUE"""),"")</f>
        <v/>
      </c>
      <c r="B21" s="50" t="str">
        <f ca="1">IFERROR(__xludf.DUMMYFUNCTION("""COMPUTED_VALUE"""),"")</f>
        <v/>
      </c>
      <c r="C21" s="50"/>
      <c r="D21" s="50"/>
      <c r="E21" s="48"/>
      <c r="F21" s="41"/>
      <c r="G21" s="41"/>
      <c r="H21" s="41"/>
      <c r="I21" s="43"/>
      <c r="J21" s="44"/>
    </row>
    <row r="22" spans="1:10">
      <c r="A22" s="45" t="str">
        <f ca="1">IFERROR(__xludf.DUMMYFUNCTION("""COMPUTED_VALUE"""),"")</f>
        <v/>
      </c>
      <c r="B22" s="50" t="str">
        <f ca="1">IFERROR(__xludf.DUMMYFUNCTION("""COMPUTED_VALUE"""),"")</f>
        <v/>
      </c>
      <c r="C22" s="50"/>
      <c r="D22" s="50"/>
      <c r="E22" s="48"/>
      <c r="F22" s="41"/>
      <c r="G22" s="41"/>
      <c r="H22" s="41"/>
      <c r="I22" s="43"/>
      <c r="J22" s="44"/>
    </row>
    <row r="23" spans="1:10">
      <c r="A23" s="45" t="str">
        <f ca="1">IFERROR(__xludf.DUMMYFUNCTION("""COMPUTED_VALUE"""),"")</f>
        <v/>
      </c>
      <c r="B23" s="50" t="str">
        <f ca="1">IFERROR(__xludf.DUMMYFUNCTION("""COMPUTED_VALUE"""),"")</f>
        <v/>
      </c>
      <c r="C23" s="50"/>
      <c r="D23" s="50"/>
      <c r="E23" s="48"/>
      <c r="F23" s="41"/>
      <c r="G23" s="41"/>
      <c r="H23" s="41"/>
      <c r="I23" s="43"/>
      <c r="J23" s="44"/>
    </row>
    <row r="24" spans="1:10">
      <c r="A24" s="45" t="str">
        <f ca="1">IFERROR(__xludf.DUMMYFUNCTION("""COMPUTED_VALUE"""),"")</f>
        <v/>
      </c>
      <c r="B24" s="50" t="str">
        <f ca="1">IFERROR(__xludf.DUMMYFUNCTION("""COMPUTED_VALUE"""),"")</f>
        <v/>
      </c>
      <c r="C24" s="50"/>
      <c r="D24" s="50"/>
      <c r="E24" s="48"/>
      <c r="F24" s="41"/>
      <c r="G24" s="41"/>
      <c r="H24" s="41"/>
      <c r="I24" s="43"/>
      <c r="J24" s="44"/>
    </row>
    <row r="25" spans="1:10">
      <c r="A25" s="51" t="str">
        <f ca="1">IFERROR(__xludf.DUMMYFUNCTION("""COMPUTED_VALUE"""),"Machine Learning Track Hours")</f>
        <v>Machine Learning Track Hours</v>
      </c>
      <c r="B25" s="51">
        <f ca="1">SUM(B10:B24)</f>
        <v>800</v>
      </c>
      <c r="C25" s="51" t="e">
        <f>AVERAGE(C10:C18)</f>
        <v>#DIV/0!</v>
      </c>
      <c r="D25" s="51" t="s">
        <v>55</v>
      </c>
      <c r="E25" s="48">
        <f>SUM(E10:E24)</f>
        <v>160</v>
      </c>
      <c r="F25" s="41">
        <f>SUM(F10:F24)</f>
        <v>162</v>
      </c>
      <c r="G25" s="41">
        <f>SUM(G10:G24)</f>
        <v>150</v>
      </c>
      <c r="H25" s="41">
        <f>SUM(H10:H24)</f>
        <v>156</v>
      </c>
      <c r="I25" s="43">
        <f>SUM(I10:I24)</f>
        <v>172</v>
      </c>
      <c r="J25" s="49">
        <f>SUM(E25:I25)</f>
        <v>800</v>
      </c>
    </row>
    <row r="26" spans="1:10">
      <c r="A26" s="52" t="str">
        <f ca="1">IFERROR(__xludf.DUMMYFUNCTION("""COMPUTED_VALUE"""),"Bangkit Soft Skills Curriculum (Same for all tracks)")</f>
        <v>Bangkit Soft Skills Curriculum (Same for all tracks)</v>
      </c>
      <c r="B26" s="53" t="str">
        <f ca="1">IFERROR(__xludf.DUMMYFUNCTION("""COMPUTED_VALUE"""),"")</f>
        <v/>
      </c>
      <c r="C26" s="53"/>
      <c r="D26" s="53"/>
      <c r="E26" s="54"/>
      <c r="F26" s="54"/>
      <c r="G26" s="54"/>
      <c r="H26" s="54"/>
      <c r="I26" s="54"/>
      <c r="J26" s="54"/>
    </row>
    <row r="27" spans="1:10">
      <c r="A27" s="55" t="str">
        <f ca="1">IFERROR(__xludf.DUMMYFUNCTION("""COMPUTED_VALUE"""),"Introduction session / AMLI: Life Paths")</f>
        <v>Introduction session / AMLI: Life Paths</v>
      </c>
      <c r="B27" s="53" t="str">
        <f ca="1">IFERROR(__xludf.DUMMYFUNCTION("""COMPUTED_VALUE"""),"")</f>
        <v/>
      </c>
      <c r="C27" s="53"/>
      <c r="D27" s="53"/>
      <c r="E27" s="56"/>
      <c r="F27" s="54" t="s">
        <v>56</v>
      </c>
      <c r="G27" s="54"/>
      <c r="H27" s="54"/>
      <c r="I27" s="54"/>
      <c r="J27" s="54"/>
    </row>
    <row r="28" spans="1:10">
      <c r="A28" s="55" t="str">
        <f ca="1">IFERROR(__xludf.DUMMYFUNCTION("""COMPUTED_VALUE"""),"AMLI: Giving &amp; Receiving Feedback")</f>
        <v>AMLI: Giving &amp; Receiving Feedback</v>
      </c>
      <c r="B28" s="53" t="str">
        <f ca="1">IFERROR(__xludf.DUMMYFUNCTION("""COMPUTED_VALUE"""),"")</f>
        <v/>
      </c>
      <c r="C28" s="53"/>
      <c r="D28" s="53"/>
      <c r="E28" s="57"/>
      <c r="F28" s="54" t="s">
        <v>57</v>
      </c>
      <c r="G28" s="54"/>
      <c r="H28" s="54"/>
      <c r="I28" s="54"/>
      <c r="J28" s="54"/>
    </row>
    <row r="29" spans="1:10">
      <c r="A29" s="55" t="str">
        <f ca="1">IFERROR(__xludf.DUMMYFUNCTION("""COMPUTED_VALUE"""),"Digital Branding by Kalibrr")</f>
        <v>Digital Branding by Kalibrr</v>
      </c>
      <c r="B29" s="53" t="str">
        <f ca="1">IFERROR(__xludf.DUMMYFUNCTION("""COMPUTED_VALUE"""),"")</f>
        <v/>
      </c>
      <c r="C29" s="53"/>
      <c r="D29" s="53"/>
      <c r="E29" s="54"/>
      <c r="F29" s="54"/>
      <c r="G29" s="54"/>
      <c r="H29" s="54"/>
      <c r="I29" s="54"/>
      <c r="J29" s="54"/>
    </row>
    <row r="30" spans="1:10">
      <c r="A30" s="55" t="str">
        <f ca="1">IFERROR(__xludf.DUMMYFUNCTION("""COMPUTED_VALUE"""),"Critical Thinking by Kalibrr")</f>
        <v>Critical Thinking by Kalibrr</v>
      </c>
      <c r="B30" s="53" t="str">
        <f ca="1">IFERROR(__xludf.DUMMYFUNCTION("""COMPUTED_VALUE"""),"")</f>
        <v/>
      </c>
      <c r="C30" s="53"/>
      <c r="D30" s="53"/>
      <c r="E30" s="54"/>
      <c r="F30" s="54"/>
      <c r="G30" s="54"/>
      <c r="H30" s="54"/>
      <c r="I30" s="54"/>
      <c r="J30" s="54"/>
    </row>
    <row r="31" spans="1:10">
      <c r="A31" s="55" t="str">
        <f ca="1">IFERROR(__xludf.DUMMYFUNCTION("""COMPUTED_VALUE"""),"Adaptability by Kalibrr")</f>
        <v>Adaptability by Kalibrr</v>
      </c>
      <c r="B31" s="53" t="str">
        <f ca="1">IFERROR(__xludf.DUMMYFUNCTION("""COMPUTED_VALUE"""),"")</f>
        <v/>
      </c>
      <c r="C31" s="53"/>
      <c r="D31" s="53"/>
      <c r="E31" s="54"/>
      <c r="F31" s="54"/>
      <c r="G31" s="54"/>
      <c r="H31" s="54"/>
      <c r="I31" s="54"/>
      <c r="J31" s="54"/>
    </row>
    <row r="32" spans="1:10">
      <c r="A32" s="55" t="str">
        <f ca="1">IFERROR(__xludf.DUMMYFUNCTION("""COMPUTED_VALUE"""),"Communications by Kalibrr / AMLI: Presenting with Confidence")</f>
        <v>Communications by Kalibrr / AMLI: Presenting with Confidence</v>
      </c>
      <c r="B32" s="53" t="str">
        <f ca="1">IFERROR(__xludf.DUMMYFUNCTION("""COMPUTED_VALUE"""),"")</f>
        <v/>
      </c>
      <c r="C32" s="53"/>
      <c r="D32" s="53"/>
      <c r="E32" s="54"/>
      <c r="F32" s="54"/>
      <c r="G32" s="54"/>
      <c r="H32" s="54"/>
      <c r="I32" s="54"/>
      <c r="J32" s="54"/>
    </row>
    <row r="33" spans="1:10">
      <c r="A33" s="55" t="str">
        <f ca="1">IFERROR(__xludf.DUMMYFUNCTION("""COMPUTED_VALUE"""),"Bootcamp by Kalibrr")</f>
        <v>Bootcamp by Kalibrr</v>
      </c>
      <c r="B33" s="53" t="str">
        <f ca="1">IFERROR(__xludf.DUMMYFUNCTION("""COMPUTED_VALUE"""),"")</f>
        <v/>
      </c>
      <c r="C33" s="53"/>
      <c r="D33" s="53"/>
      <c r="E33" s="54"/>
      <c r="F33" s="54"/>
      <c r="G33" s="54"/>
      <c r="H33" s="54"/>
      <c r="I33" s="54"/>
      <c r="J33" s="54"/>
    </row>
    <row r="34" spans="1:10">
      <c r="A34" s="55" t="str">
        <f ca="1">IFERROR(__xludf.DUMMYFUNCTION("""COMPUTED_VALUE"""),"Persuasive Leader by Anson Ben (Livestream)")</f>
        <v>Persuasive Leader by Anson Ben (Livestream)</v>
      </c>
      <c r="B34" s="53" t="str">
        <f ca="1">IFERROR(__xludf.DUMMYFUNCTION("""COMPUTED_VALUE"""),"")</f>
        <v/>
      </c>
      <c r="C34" s="53"/>
      <c r="D34" s="53"/>
      <c r="E34" s="54"/>
      <c r="F34" s="54"/>
      <c r="G34" s="54"/>
      <c r="H34" s="54"/>
      <c r="I34" s="54"/>
      <c r="J34" s="54"/>
    </row>
    <row r="35" spans="1:10">
      <c r="A35" s="55" t="str">
        <f ca="1">IFERROR(__xludf.DUMMYFUNCTION("""COMPUTED_VALUE"""),"Rapid Learning by Anson Ben (Livestream)")</f>
        <v>Rapid Learning by Anson Ben (Livestream)</v>
      </c>
      <c r="B35" s="53" t="str">
        <f ca="1">IFERROR(__xludf.DUMMYFUNCTION("""COMPUTED_VALUE"""),"")</f>
        <v/>
      </c>
      <c r="C35" s="53"/>
      <c r="D35" s="53"/>
      <c r="E35" s="54"/>
      <c r="F35" s="54"/>
      <c r="G35" s="54"/>
      <c r="H35" s="54"/>
      <c r="I35" s="54"/>
      <c r="J35" s="54"/>
    </row>
    <row r="36" spans="1:10">
      <c r="A36" s="55" t="str">
        <f ca="1">IFERROR(__xludf.DUMMYFUNCTION("""COMPUTED_VALUE"""),"Idea Generation and MVP Planning by Kalibrr")</f>
        <v>Idea Generation and MVP Planning by Kalibrr</v>
      </c>
      <c r="B36" s="53" t="str">
        <f ca="1">IFERROR(__xludf.DUMMYFUNCTION("""COMPUTED_VALUE"""),"")</f>
        <v/>
      </c>
      <c r="C36" s="53"/>
      <c r="D36" s="53"/>
      <c r="E36" s="54"/>
      <c r="F36" s="54"/>
      <c r="G36" s="54"/>
      <c r="H36" s="54"/>
      <c r="I36" s="54"/>
      <c r="J36" s="54"/>
    </row>
    <row r="37" spans="1:10">
      <c r="A37" s="55" t="str">
        <f ca="1">IFERROR(__xludf.DUMMYFUNCTION("""COMPUTED_VALUE"""),"Effective Communication for Team Management and Users  by Kalibrr")</f>
        <v>Effective Communication for Team Management and Users  by Kalibrr</v>
      </c>
      <c r="B37" s="53" t="str">
        <f ca="1">IFERROR(__xludf.DUMMYFUNCTION("""COMPUTED_VALUE"""),"")</f>
        <v/>
      </c>
      <c r="C37" s="53"/>
      <c r="D37" s="53"/>
      <c r="E37" s="54"/>
      <c r="F37" s="54"/>
      <c r="G37" s="54"/>
      <c r="H37" s="54"/>
      <c r="I37" s="54"/>
      <c r="J37" s="54"/>
    </row>
    <row r="38" spans="1:10">
      <c r="A38" s="55" t="str">
        <f ca="1">IFERROR(__xludf.DUMMYFUNCTION("""COMPUTED_VALUE"""),"Resilience / Adaptability  by Kalibrr")</f>
        <v>Resilience / Adaptability  by Kalibrr</v>
      </c>
      <c r="B38" s="53" t="str">
        <f ca="1">IFERROR(__xludf.DUMMYFUNCTION("""COMPUTED_VALUE"""),"")</f>
        <v/>
      </c>
      <c r="C38" s="53"/>
      <c r="D38" s="53"/>
      <c r="E38" s="54"/>
      <c r="F38" s="54"/>
      <c r="G38" s="54"/>
      <c r="H38" s="54"/>
      <c r="I38" s="54"/>
      <c r="J38" s="54"/>
    </row>
    <row r="39" spans="1:10">
      <c r="A39" s="55" t="str">
        <f ca="1">IFERROR(__xludf.DUMMYFUNCTION("""COMPUTED_VALUE"""),"Startup Valuation &amp; Investment  Pitch  by Kalibrr")</f>
        <v>Startup Valuation &amp; Investment  Pitch  by Kalibrr</v>
      </c>
      <c r="B39" s="53" t="str">
        <f ca="1">IFERROR(__xludf.DUMMYFUNCTION("""COMPUTED_VALUE"""),"")</f>
        <v/>
      </c>
      <c r="C39" s="53"/>
      <c r="D39" s="53"/>
      <c r="E39" s="54"/>
      <c r="F39" s="54"/>
      <c r="G39" s="54"/>
      <c r="H39" s="54"/>
      <c r="I39" s="54"/>
      <c r="J39" s="54"/>
    </row>
    <row r="40" spans="1:10">
      <c r="A40" s="55" t="str">
        <f ca="1">IFERROR(__xludf.DUMMYFUNCTION("""COMPUTED_VALUE"""),"Business Finance  by Kalibrr")</f>
        <v>Business Finance  by Kalibrr</v>
      </c>
      <c r="B40" s="53" t="str">
        <f ca="1">IFERROR(__xludf.DUMMYFUNCTION("""COMPUTED_VALUE"""),"")</f>
        <v/>
      </c>
      <c r="C40" s="53"/>
      <c r="D40" s="53"/>
      <c r="E40" s="54"/>
      <c r="F40" s="54"/>
      <c r="G40" s="54"/>
      <c r="H40" s="54"/>
      <c r="I40" s="54"/>
      <c r="J40" s="54"/>
    </row>
    <row r="41" spans="1:10">
      <c r="A41" s="55" t="str">
        <f ca="1">IFERROR(__xludf.DUMMYFUNCTION("""COMPUTED_VALUE"""),"Marketing Content Creation  by Kalibrr")</f>
        <v>Marketing Content Creation  by Kalibrr</v>
      </c>
      <c r="B41" s="53" t="str">
        <f ca="1">IFERROR(__xludf.DUMMYFUNCTION("""COMPUTED_VALUE"""),"")</f>
        <v/>
      </c>
      <c r="C41" s="53"/>
      <c r="D41" s="53"/>
      <c r="E41" s="54"/>
      <c r="F41" s="54"/>
      <c r="G41" s="54"/>
      <c r="H41" s="54"/>
      <c r="I41" s="54"/>
      <c r="J41" s="54"/>
    </row>
    <row r="42" spans="1:10">
      <c r="A42" s="55" t="str">
        <f ca="1">IFERROR(__xludf.DUMMYFUNCTION("""COMPUTED_VALUE"""),"Time Management  by Kalibrr")</f>
        <v>Time Management  by Kalibrr</v>
      </c>
      <c r="B42" s="53" t="str">
        <f ca="1">IFERROR(__xludf.DUMMYFUNCTION("""COMPUTED_VALUE"""),"")</f>
        <v/>
      </c>
      <c r="C42" s="53"/>
      <c r="D42" s="53"/>
      <c r="E42" s="54"/>
      <c r="F42" s="54"/>
      <c r="G42" s="54"/>
      <c r="H42" s="54"/>
      <c r="I42" s="54"/>
      <c r="J42" s="54"/>
    </row>
    <row r="43" spans="1:10">
      <c r="A43" s="55" t="str">
        <f ca="1">IFERROR(__xludf.DUMMYFUNCTION("""COMPUTED_VALUE"""),"Leadership by Kalibrr (optional)")</f>
        <v>Leadership by Kalibrr (optional)</v>
      </c>
      <c r="B43" s="53" t="str">
        <f ca="1">IFERROR(__xludf.DUMMYFUNCTION("""COMPUTED_VALUE"""),"")</f>
        <v/>
      </c>
      <c r="C43" s="53"/>
      <c r="D43" s="53"/>
      <c r="E43" s="54"/>
      <c r="F43" s="54"/>
      <c r="G43" s="54"/>
      <c r="H43" s="54"/>
      <c r="I43" s="54"/>
      <c r="J43" s="54"/>
    </row>
    <row r="44" spans="1:10">
      <c r="A44" s="55" t="str">
        <f ca="1">IFERROR(__xludf.DUMMYFUNCTION("""COMPUTED_VALUE"""),"Career Preparation Tips  by Kalibrr / Google Talent and Outreach ")</f>
        <v xml:space="preserve">Career Preparation Tips  by Kalibrr / Google Talent and Outreach </v>
      </c>
      <c r="B44" s="53" t="str">
        <f ca="1">IFERROR(__xludf.DUMMYFUNCTION("""COMPUTED_VALUE"""),"")</f>
        <v/>
      </c>
      <c r="C44" s="53"/>
      <c r="D44" s="53"/>
      <c r="E44" s="54"/>
      <c r="F44" s="54"/>
      <c r="G44" s="54"/>
      <c r="H44" s="54"/>
      <c r="I44" s="54"/>
      <c r="J44" s="54"/>
    </row>
    <row r="45" spans="1:10">
      <c r="A45" s="52" t="str">
        <f ca="1">IFERROR(__xludf.DUMMYFUNCTION("""COMPUTED_VALUE"""),"Total Soft Skills Hours")</f>
        <v>Total Soft Skills Hours</v>
      </c>
      <c r="B45" s="58" t="str">
        <f ca="1">IFERROR(__xludf.DUMMYFUNCTION("""COMPUTED_VALUE"""),"")</f>
        <v/>
      </c>
      <c r="C45" s="58"/>
      <c r="D45" s="58"/>
      <c r="E45" s="54"/>
      <c r="F45" s="54"/>
      <c r="G45" s="54"/>
      <c r="H45" s="54"/>
      <c r="I45" s="54"/>
      <c r="J45" s="54"/>
    </row>
    <row r="47" spans="1:10">
      <c r="A47" s="37" t="s">
        <v>28</v>
      </c>
      <c r="B47" s="37" t="s">
        <v>29</v>
      </c>
      <c r="D47" s="37" t="s">
        <v>30</v>
      </c>
      <c r="H47" s="37" t="s">
        <v>58</v>
      </c>
    </row>
    <row r="52" spans="1:8">
      <c r="A52" s="37" t="s">
        <v>32</v>
      </c>
      <c r="B52" s="37" t="s">
        <v>32</v>
      </c>
      <c r="D52" s="37" t="s">
        <v>32</v>
      </c>
      <c r="H52" s="37" t="s">
        <v>33</v>
      </c>
    </row>
    <row r="53" spans="1:8">
      <c r="A53" s="37" t="s">
        <v>34</v>
      </c>
      <c r="B53" s="37" t="s">
        <v>34</v>
      </c>
      <c r="D53" s="37" t="s">
        <v>34</v>
      </c>
      <c r="H53" s="37" t="s">
        <v>35</v>
      </c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13be23-1f4c-4c39-8b58-8b336f6893f6">
      <Terms xmlns="http://schemas.microsoft.com/office/infopath/2007/PartnerControls"/>
    </lcf76f155ced4ddcb4097134ff3c332f>
    <TaxCatchAll xmlns="d08364ac-0abb-47f4-a712-4ef83604062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" ma:contentTypeID="0x010100BCB672CE164E5845937D74AE58A3F577" ma:contentTypeVersion="11" ma:contentTypeDescription="Buat sebuah dokumen baru." ma:contentTypeScope="" ma:versionID="1211566aae80bbfba4206ada80d233af">
  <xsd:schema xmlns:xsd="http://www.w3.org/2001/XMLSchema" xmlns:xs="http://www.w3.org/2001/XMLSchema" xmlns:p="http://schemas.microsoft.com/office/2006/metadata/properties" xmlns:ns2="e313be23-1f4c-4c39-8b58-8b336f6893f6" xmlns:ns3="d08364ac-0abb-47f4-a712-4ef83604062b" targetNamespace="http://schemas.microsoft.com/office/2006/metadata/properties" ma:root="true" ma:fieldsID="9cbd3109a3e5ed86da852ccf68a3c21c" ns2:_="" ns3:_="">
    <xsd:import namespace="e313be23-1f4c-4c39-8b58-8b336f6893f6"/>
    <xsd:import namespace="d08364ac-0abb-47f4-a712-4ef8360406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be23-1f4c-4c39-8b58-8b336f689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Tag Gambar" ma:readOnly="false" ma:fieldId="{5cf76f15-5ced-4ddc-b409-7134ff3c332f}" ma:taxonomyMulti="true" ma:sspId="2c341d83-ad40-4bf4-9c06-e9132af74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364ac-0abb-47f4-a712-4ef83604062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ibagikan Denga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ibagikan Dengan Detai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bf1db2f-4451-462c-a747-16f934b36ead}" ma:internalName="TaxCatchAll" ma:showField="CatchAllData" ma:web="d08364ac-0abb-47f4-a712-4ef836040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e Isi"/>
        <xsd:element ref="dc:title" minOccurs="0" maxOccurs="1" ma:index="4" ma:displayName="Judu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83042-A4AC-441E-8294-EA981851A449}">
  <ds:schemaRefs>
    <ds:schemaRef ds:uri="http://schemas.microsoft.com/office/2006/metadata/properties"/>
    <ds:schemaRef ds:uri="http://schemas.microsoft.com/office/infopath/2007/PartnerControls"/>
    <ds:schemaRef ds:uri="e313be23-1f4c-4c39-8b58-8b336f6893f6"/>
    <ds:schemaRef ds:uri="d08364ac-0abb-47f4-a712-4ef83604062b"/>
  </ds:schemaRefs>
</ds:datastoreItem>
</file>

<file path=customXml/itemProps2.xml><?xml version="1.0" encoding="utf-8"?>
<ds:datastoreItem xmlns:ds="http://schemas.openxmlformats.org/officeDocument/2006/customXml" ds:itemID="{212BCC1C-4B26-4064-A28F-DCFA0DF87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C7FC8-D20B-478F-9DFE-FDA159048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be23-1f4c-4c39-8b58-8b336f6893f6"/>
    <ds:schemaRef ds:uri="d08364ac-0abb-47f4-a712-4ef836040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Matching UP</vt:lpstr>
      <vt:lpstr>Contoh rekap alih kredit</vt:lpstr>
      <vt:lpstr>'Form Matching UP'!Print_Area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IT-Teknisi</cp:lastModifiedBy>
  <cp:revision/>
  <dcterms:created xsi:type="dcterms:W3CDTF">2021-09-20T03:46:13Z</dcterms:created>
  <dcterms:modified xsi:type="dcterms:W3CDTF">2022-12-21T07:13:15Z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0x010100BCB672CE164E5845937D74AE58A3F577</vt:lpwstr>
  </property>
  <property fmtid="{D5CDD505-2E9C-101B-9397-08002B2CF9AE}" pid="3" name="MediaServiceImageTags">
    <vt:lpwstr/>
  </property>
</Properties>
</file>