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01 - Kantor\BRANDING SISKAL 2020\Jadwal Ujian\"/>
    </mc:Choice>
  </mc:AlternateContent>
  <xr:revisionPtr revIDLastSave="0" documentId="13_ncr:1_{869ABAA5-C870-4BCC-B70B-92D50B94D1B7}" xr6:coauthVersionLast="46" xr6:coauthVersionMax="46" xr10:uidLastSave="{00000000-0000-0000-0000-000000000000}"/>
  <bookViews>
    <workbookView xWindow="-108" yWindow="-108" windowWidth="23256" windowHeight="12576" xr2:uid="{5C123EE5-4637-4868-8186-A8527BABA5DE}"/>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2" i="1" l="1"/>
  <c r="L141" i="1"/>
  <c r="C141" i="1"/>
  <c r="L140" i="1"/>
  <c r="C140" i="1"/>
  <c r="L139" i="1"/>
  <c r="C139" i="1"/>
  <c r="L138" i="1"/>
  <c r="C138" i="1"/>
  <c r="L137" i="1"/>
  <c r="C137" i="1"/>
  <c r="L136" i="1"/>
  <c r="C136" i="1"/>
  <c r="L135" i="1"/>
  <c r="C135" i="1"/>
  <c r="L134" i="1"/>
  <c r="C134" i="1"/>
  <c r="L133" i="1"/>
  <c r="C133" i="1"/>
  <c r="L132" i="1"/>
  <c r="C132" i="1"/>
  <c r="L131" i="1"/>
  <c r="C131" i="1"/>
  <c r="L130" i="1"/>
  <c r="C130" i="1"/>
  <c r="L129" i="1"/>
  <c r="C129" i="1"/>
  <c r="L128" i="1"/>
  <c r="C128" i="1"/>
  <c r="L126" i="1"/>
  <c r="C126" i="1"/>
  <c r="L125" i="1"/>
  <c r="C125" i="1"/>
  <c r="L124" i="1"/>
  <c r="C124" i="1"/>
  <c r="L123" i="1"/>
  <c r="C123" i="1"/>
  <c r="L122" i="1"/>
  <c r="C122" i="1"/>
  <c r="L121" i="1"/>
  <c r="C121" i="1"/>
  <c r="C120" i="1"/>
  <c r="L119" i="1"/>
  <c r="C119" i="1"/>
  <c r="L118" i="1"/>
  <c r="C118" i="1"/>
  <c r="L117" i="1"/>
  <c r="C117" i="1"/>
  <c r="L116" i="1"/>
  <c r="C116" i="1"/>
  <c r="L115" i="1"/>
  <c r="C115" i="1"/>
  <c r="C114" i="1"/>
  <c r="L113" i="1"/>
  <c r="C113" i="1"/>
  <c r="L112" i="1"/>
  <c r="C112" i="1"/>
  <c r="L111" i="1"/>
  <c r="C111" i="1"/>
  <c r="L110" i="1"/>
  <c r="C110" i="1"/>
  <c r="C109" i="1"/>
  <c r="L108" i="1"/>
  <c r="C108" i="1"/>
  <c r="L107" i="1"/>
  <c r="C107" i="1"/>
  <c r="L106" i="1"/>
  <c r="C106" i="1"/>
  <c r="L105" i="1"/>
  <c r="L104" i="1"/>
  <c r="C104" i="1"/>
  <c r="L103" i="1"/>
  <c r="C103" i="1"/>
  <c r="C102" i="1"/>
  <c r="C101" i="1"/>
  <c r="L99" i="1"/>
  <c r="C99" i="1"/>
  <c r="L98" i="1"/>
  <c r="C98" i="1"/>
  <c r="L97" i="1"/>
  <c r="C97" i="1"/>
  <c r="L96" i="1"/>
  <c r="C96" i="1"/>
  <c r="L95" i="1"/>
  <c r="C95" i="1"/>
  <c r="L94" i="1"/>
  <c r="C94" i="1"/>
  <c r="C93" i="1"/>
  <c r="L92" i="1"/>
  <c r="C92" i="1"/>
  <c r="L91" i="1"/>
  <c r="C91" i="1"/>
  <c r="L90" i="1"/>
  <c r="C90" i="1"/>
  <c r="L89" i="1"/>
  <c r="C89" i="1"/>
  <c r="L88" i="1"/>
  <c r="C88" i="1"/>
  <c r="C86" i="1"/>
  <c r="L85" i="1"/>
  <c r="C85" i="1"/>
  <c r="L84" i="1"/>
  <c r="C84" i="1"/>
  <c r="L83" i="1"/>
  <c r="C83" i="1"/>
  <c r="L82" i="1"/>
  <c r="L81" i="1"/>
  <c r="C81" i="1"/>
  <c r="L80" i="1"/>
  <c r="C80" i="1"/>
  <c r="L79" i="1"/>
  <c r="C79" i="1"/>
  <c r="L78" i="1"/>
  <c r="C78" i="1"/>
  <c r="C77" i="1"/>
  <c r="C76" i="1"/>
  <c r="L75" i="1"/>
  <c r="C75" i="1"/>
  <c r="L74" i="1"/>
  <c r="C74" i="1"/>
  <c r="L73" i="1"/>
  <c r="C73" i="1"/>
  <c r="L72" i="1"/>
  <c r="C72" i="1"/>
  <c r="L71" i="1"/>
  <c r="C71" i="1"/>
  <c r="C70" i="1"/>
  <c r="L68" i="1"/>
  <c r="C68" i="1"/>
  <c r="L67" i="1"/>
  <c r="C67" i="1"/>
  <c r="L66" i="1"/>
  <c r="C66" i="1"/>
  <c r="L65" i="1"/>
  <c r="C65" i="1"/>
  <c r="L64" i="1"/>
  <c r="C64" i="1"/>
  <c r="L63" i="1"/>
  <c r="C63" i="1"/>
  <c r="L62" i="1"/>
  <c r="C62" i="1"/>
  <c r="L61" i="1"/>
  <c r="C61" i="1"/>
  <c r="L60" i="1"/>
  <c r="C60" i="1"/>
  <c r="L59" i="1"/>
  <c r="C59" i="1"/>
  <c r="L55" i="1"/>
  <c r="C55" i="1"/>
  <c r="L54" i="1"/>
  <c r="C54" i="1"/>
  <c r="L53" i="1"/>
  <c r="C53" i="1"/>
  <c r="L52" i="1"/>
  <c r="C52" i="1"/>
  <c r="L51" i="1"/>
  <c r="C51" i="1"/>
  <c r="L50" i="1"/>
  <c r="C50" i="1"/>
  <c r="C49" i="1"/>
  <c r="L48" i="1"/>
  <c r="C48" i="1"/>
  <c r="L47" i="1"/>
  <c r="C47" i="1"/>
  <c r="L46" i="1"/>
  <c r="C46" i="1"/>
  <c r="L45" i="1"/>
  <c r="C45" i="1"/>
  <c r="L44" i="1"/>
  <c r="C44" i="1"/>
  <c r="C43" i="1"/>
  <c r="L41" i="1"/>
  <c r="C41" i="1"/>
  <c r="L40" i="1"/>
  <c r="C40" i="1"/>
  <c r="L39" i="1"/>
  <c r="C39" i="1"/>
  <c r="L38" i="1"/>
  <c r="C38" i="1"/>
  <c r="L37" i="1"/>
  <c r="C37" i="1"/>
  <c r="L36" i="1"/>
  <c r="C36" i="1"/>
  <c r="L35" i="1"/>
  <c r="C35" i="1"/>
  <c r="L33" i="1"/>
  <c r="C33" i="1"/>
  <c r="L32" i="1"/>
  <c r="C32" i="1"/>
  <c r="L31" i="1"/>
  <c r="C31" i="1"/>
  <c r="L30" i="1"/>
  <c r="C30" i="1"/>
  <c r="L29" i="1"/>
  <c r="C29" i="1"/>
  <c r="L28" i="1"/>
  <c r="C28" i="1"/>
  <c r="L27" i="1"/>
  <c r="C27" i="1"/>
  <c r="L26" i="1"/>
  <c r="C26" i="1"/>
  <c r="L25" i="1"/>
  <c r="C25" i="1"/>
  <c r="L24" i="1"/>
  <c r="C24" i="1"/>
  <c r="L23" i="1"/>
  <c r="C23" i="1"/>
  <c r="L22" i="1"/>
  <c r="C22" i="1"/>
  <c r="C21" i="1"/>
  <c r="C20" i="1"/>
  <c r="C19" i="1"/>
  <c r="L18" i="1"/>
  <c r="C18" i="1"/>
  <c r="L17" i="1"/>
  <c r="C17" i="1"/>
  <c r="L16" i="1"/>
  <c r="C16" i="1"/>
  <c r="L15" i="1"/>
  <c r="C15" i="1"/>
  <c r="L14" i="1"/>
  <c r="C14" i="1"/>
  <c r="L13" i="1"/>
  <c r="C13" i="1"/>
  <c r="L12" i="1"/>
  <c r="C12" i="1"/>
  <c r="C11" i="1"/>
  <c r="C10" i="1"/>
</calcChain>
</file>

<file path=xl/sharedStrings.xml><?xml version="1.0" encoding="utf-8"?>
<sst xmlns="http://schemas.openxmlformats.org/spreadsheetml/2006/main" count="809" uniqueCount="260">
  <si>
    <t>DEPARTEMEN TEKNIK SISTEM PERKAPALAN</t>
  </si>
  <si>
    <t>FAKULTAS TEKNOLOGI KELAUTAN</t>
  </si>
  <si>
    <t>INSTITUT TEKNOLOGI SEPULUH NOPEMBER</t>
  </si>
  <si>
    <t>Kampus ITS Sukolilo, Surabaya 60111</t>
  </si>
  <si>
    <t>Telp. 031 599 4251 ext. 1102</t>
  </si>
  <si>
    <t>Fax. 031 599 4754</t>
  </si>
  <si>
    <r>
      <rPr>
        <b/>
        <sz val="10"/>
        <color rgb="FF0000FF"/>
        <rFont val="Segoe UI"/>
        <family val="2"/>
      </rPr>
      <t>E D U C A T E</t>
    </r>
    <r>
      <rPr>
        <b/>
        <sz val="10"/>
        <color theme="1"/>
        <rFont val="Segoe UI"/>
        <family val="2"/>
      </rPr>
      <t xml:space="preserve"> - </t>
    </r>
    <r>
      <rPr>
        <b/>
        <sz val="10"/>
        <color rgb="FFC00000"/>
        <rFont val="Segoe UI"/>
        <family val="2"/>
      </rPr>
      <t>E N H A N C E</t>
    </r>
    <r>
      <rPr>
        <b/>
        <sz val="10"/>
        <color theme="1"/>
        <rFont val="Segoe UI"/>
        <family val="2"/>
      </rPr>
      <t xml:space="preserve"> - </t>
    </r>
    <r>
      <rPr>
        <b/>
        <sz val="10"/>
        <color rgb="FF0000FF"/>
        <rFont val="Segoe UI"/>
        <family val="2"/>
      </rPr>
      <t>E M P O W E R</t>
    </r>
  </si>
  <si>
    <r>
      <t xml:space="preserve">Jam
</t>
    </r>
    <r>
      <rPr>
        <b/>
        <i/>
        <sz val="7"/>
        <color rgb="FF0000FF"/>
        <rFont val="Segoe UI"/>
        <family val="2"/>
      </rPr>
      <t>Time</t>
    </r>
  </si>
  <si>
    <r>
      <t xml:space="preserve">Sem
</t>
    </r>
    <r>
      <rPr>
        <b/>
        <i/>
        <sz val="7"/>
        <color rgb="FF0000FF"/>
        <rFont val="Segoe UI"/>
        <family val="2"/>
      </rPr>
      <t>Sem</t>
    </r>
  </si>
  <si>
    <r>
      <t xml:space="preserve">Kode MK
</t>
    </r>
    <r>
      <rPr>
        <b/>
        <i/>
        <sz val="7"/>
        <color rgb="FF0000FF"/>
        <rFont val="Segoe UI"/>
        <family val="2"/>
      </rPr>
      <t>Course Code</t>
    </r>
  </si>
  <si>
    <r>
      <t xml:space="preserve">Mata Kuliah
</t>
    </r>
    <r>
      <rPr>
        <b/>
        <i/>
        <sz val="7"/>
        <color rgb="FF0000FF"/>
        <rFont val="Segoe UI"/>
        <family val="2"/>
      </rPr>
      <t>Course</t>
    </r>
  </si>
  <si>
    <r>
      <t xml:space="preserve">SKS
</t>
    </r>
    <r>
      <rPr>
        <b/>
        <i/>
        <sz val="7"/>
        <color rgb="FF0000FF"/>
        <rFont val="Segoe UI"/>
        <family val="2"/>
      </rPr>
      <t>Crs</t>
    </r>
  </si>
  <si>
    <r>
      <t>Prog</t>
    </r>
    <r>
      <rPr>
        <b/>
        <i/>
        <sz val="7"/>
        <color theme="8" tint="-0.249977111117893"/>
        <rFont val="Segoe UI"/>
        <family val="2"/>
      </rPr>
      <t xml:space="preserve">
</t>
    </r>
    <r>
      <rPr>
        <b/>
        <i/>
        <sz val="7"/>
        <color rgb="FF0000FF"/>
        <rFont val="Segoe UI"/>
        <family val="2"/>
      </rPr>
      <t>Prog</t>
    </r>
  </si>
  <si>
    <r>
      <rPr>
        <b/>
        <sz val="7"/>
        <rFont val="Segoe UI"/>
        <family val="2"/>
      </rPr>
      <t>Kelas</t>
    </r>
    <r>
      <rPr>
        <b/>
        <sz val="8"/>
        <rFont val="Segoe UI"/>
        <family val="2"/>
      </rPr>
      <t xml:space="preserve">
</t>
    </r>
    <r>
      <rPr>
        <b/>
        <i/>
        <sz val="7"/>
        <color rgb="FF0000FF"/>
        <rFont val="Segoe UI"/>
        <family val="2"/>
      </rPr>
      <t>Class</t>
    </r>
  </si>
  <si>
    <t>Reg</t>
  </si>
  <si>
    <t>DD</t>
  </si>
  <si>
    <t>S3</t>
  </si>
  <si>
    <r>
      <t>Dosen</t>
    </r>
    <r>
      <rPr>
        <b/>
        <i/>
        <sz val="7"/>
        <color theme="8" tint="-0.249977111117893"/>
        <rFont val="Segoe UI"/>
        <family val="2"/>
      </rPr>
      <t xml:space="preserve">
</t>
    </r>
    <r>
      <rPr>
        <b/>
        <i/>
        <sz val="7"/>
        <color rgb="FF0000FF"/>
        <rFont val="Segoe UI"/>
        <family val="2"/>
      </rPr>
      <t>Lecturer</t>
    </r>
  </si>
  <si>
    <t>AA</t>
  </si>
  <si>
    <t>AB</t>
  </si>
  <si>
    <t>AG</t>
  </si>
  <si>
    <t>AI</t>
  </si>
  <si>
    <t>AK</t>
  </si>
  <si>
    <t>AM</t>
  </si>
  <si>
    <t>AZ</t>
  </si>
  <si>
    <t>BC</t>
  </si>
  <si>
    <t>BW</t>
  </si>
  <si>
    <t>BZ</t>
  </si>
  <si>
    <t>DN</t>
  </si>
  <si>
    <t>DP</t>
  </si>
  <si>
    <t>DW</t>
  </si>
  <si>
    <t>EJ</t>
  </si>
  <si>
    <t>EP</t>
  </si>
  <si>
    <t>ES</t>
  </si>
  <si>
    <t>FI</t>
  </si>
  <si>
    <t>HP</t>
  </si>
  <si>
    <t>IG</t>
  </si>
  <si>
    <t>IR</t>
  </si>
  <si>
    <t>IS</t>
  </si>
  <si>
    <t>JP</t>
  </si>
  <si>
    <t>KB</t>
  </si>
  <si>
    <t>MA</t>
  </si>
  <si>
    <t>NS</t>
  </si>
  <si>
    <t>SD</t>
  </si>
  <si>
    <t>SG</t>
  </si>
  <si>
    <t>SH</t>
  </si>
  <si>
    <t>SN</t>
  </si>
  <si>
    <t>SP</t>
  </si>
  <si>
    <t>TB</t>
  </si>
  <si>
    <t>TF</t>
  </si>
  <si>
    <t>TP</t>
  </si>
  <si>
    <t>WB</t>
  </si>
  <si>
    <t>-</t>
  </si>
  <si>
    <t>UG 184911</t>
  </si>
  <si>
    <t>Pancasila</t>
  </si>
  <si>
    <t>S1 Reg</t>
  </si>
  <si>
    <t>UPMB</t>
  </si>
  <si>
    <t>KM184201</t>
  </si>
  <si>
    <t>Matematika 2</t>
  </si>
  <si>
    <t>ME184306</t>
  </si>
  <si>
    <t>Elektronika Kapal</t>
  </si>
  <si>
    <t>A</t>
  </si>
  <si>
    <t>ME184518</t>
  </si>
  <si>
    <t>Mesin Fluida</t>
  </si>
  <si>
    <t>Pil/3</t>
  </si>
  <si>
    <t>ME185301</t>
  </si>
  <si>
    <t xml:space="preserve">Safety and Maintenance Management System </t>
  </si>
  <si>
    <t>S2 Reg/DD</t>
  </si>
  <si>
    <t>A/D</t>
  </si>
  <si>
    <t>ME185104</t>
  </si>
  <si>
    <t>Perencanaan Sistem Thermal dan Fluida</t>
  </si>
  <si>
    <t>S2 Reg</t>
  </si>
  <si>
    <t>ME184517</t>
  </si>
  <si>
    <t>Perpindahan Panas</t>
  </si>
  <si>
    <t>ME184863</t>
  </si>
  <si>
    <t>Maritime Economics</t>
  </si>
  <si>
    <t>S1 DD</t>
  </si>
  <si>
    <t>D</t>
  </si>
  <si>
    <t>ME184547</t>
  </si>
  <si>
    <t>Analisa Numerik dan Pemrograman Komputer</t>
  </si>
  <si>
    <t>SK184101</t>
  </si>
  <si>
    <t>Kimia 1</t>
  </si>
  <si>
    <t>SF184102</t>
  </si>
  <si>
    <t>Fisika 1</t>
  </si>
  <si>
    <t>UG184911</t>
  </si>
  <si>
    <t>ME184308</t>
  </si>
  <si>
    <t>B</t>
  </si>
  <si>
    <t>ME184620</t>
  </si>
  <si>
    <t>Keandalan Sistem</t>
  </si>
  <si>
    <t>1/Pil</t>
  </si>
  <si>
    <t>ME185103</t>
  </si>
  <si>
    <t xml:space="preserve">Advanced Marine Control System </t>
  </si>
  <si>
    <t>ME186101</t>
  </si>
  <si>
    <t xml:space="preserve">Metodologi Penelitian </t>
  </si>
  <si>
    <t>PIL</t>
  </si>
  <si>
    <t>ME184914</t>
  </si>
  <si>
    <t>Reefer Technology</t>
  </si>
  <si>
    <t>ME184831</t>
  </si>
  <si>
    <t>Manajemen Perawatan</t>
  </si>
  <si>
    <t>ME184550</t>
  </si>
  <si>
    <t>Automation Technology</t>
  </si>
  <si>
    <t>ME184310</t>
  </si>
  <si>
    <t>Mekanika Teknik</t>
  </si>
  <si>
    <t>ME184901</t>
  </si>
  <si>
    <t>Ship Performance &amp; Energy Efficiency</t>
  </si>
  <si>
    <t>S1 Reg/DD</t>
  </si>
  <si>
    <t>ME184728</t>
  </si>
  <si>
    <t>Metodologi Penelitian</t>
  </si>
  <si>
    <t>ME184652</t>
  </si>
  <si>
    <t>Ship Diesel Engines &amp; Plants</t>
  </si>
  <si>
    <t>ME184623</t>
  </si>
  <si>
    <t>Sistem Perpipaan Kapal</t>
  </si>
  <si>
    <t>ME184339</t>
  </si>
  <si>
    <t>Measurement &amp; Control Technology</t>
  </si>
  <si>
    <t>ME184912</t>
  </si>
  <si>
    <t>Sistem Instrumentasi dan Monitoring Kelautan</t>
  </si>
  <si>
    <t>C</t>
  </si>
  <si>
    <t>E</t>
  </si>
  <si>
    <t>F</t>
  </si>
  <si>
    <t>G</t>
  </si>
  <si>
    <t>H</t>
  </si>
  <si>
    <t>SF184202</t>
  </si>
  <si>
    <t>Fisika 2</t>
  </si>
  <si>
    <t>ME185102</t>
  </si>
  <si>
    <t>Rekayasa Keandalan dan Riset Operasi</t>
  </si>
  <si>
    <t>ME185305</t>
  </si>
  <si>
    <t>Technology of Advanced Internal Combustion Engine</t>
  </si>
  <si>
    <t>S2 DD</t>
  </si>
  <si>
    <t>ME184516</t>
  </si>
  <si>
    <t>Keselamatan Kapal</t>
  </si>
  <si>
    <t>ME184622</t>
  </si>
  <si>
    <t>Pengaturan Udara dan Sist Refrigerasi</t>
  </si>
  <si>
    <t>ME184548</t>
  </si>
  <si>
    <t>Fluid Machinery</t>
  </si>
  <si>
    <t>ME185101</t>
  </si>
  <si>
    <t xml:space="preserve">Ekonomi Maritim Lanjut </t>
  </si>
  <si>
    <t>ME185304</t>
  </si>
  <si>
    <t>Pengoperasian Kapal dan Armada yang efisien/Efficient Ship and Fleet Operation</t>
  </si>
  <si>
    <t>ME184305</t>
  </si>
  <si>
    <t>Mekanika Fluida</t>
  </si>
  <si>
    <t>ME184546</t>
  </si>
  <si>
    <t>Marine Safety &amp; Environmental Technology</t>
  </si>
  <si>
    <t>KM184101</t>
  </si>
  <si>
    <t>Matematika 1</t>
  </si>
  <si>
    <t>UG 184914</t>
  </si>
  <si>
    <t xml:space="preserve">Bahasa Inggris </t>
  </si>
  <si>
    <t>ME184335</t>
  </si>
  <si>
    <t>ME184654</t>
  </si>
  <si>
    <t>Ship Electrical Installations</t>
  </si>
  <si>
    <t>Pil</t>
  </si>
  <si>
    <t>ME184903</t>
  </si>
  <si>
    <t>Damage Analysis &amp; Trouble Shooting</t>
  </si>
  <si>
    <t>Reg/DD</t>
  </si>
  <si>
    <t>ME184909</t>
  </si>
  <si>
    <t>ILO Convention</t>
  </si>
  <si>
    <t>ME184913</t>
  </si>
  <si>
    <t>Sistem Komunikasi dan Navigasi Kelautan</t>
  </si>
  <si>
    <t>ME184338</t>
  </si>
  <si>
    <t>Maritime English I</t>
  </si>
  <si>
    <t>ME184861</t>
  </si>
  <si>
    <t>Marine Survey</t>
  </si>
  <si>
    <t>ME185302</t>
  </si>
  <si>
    <t xml:space="preserve">Safety of Navigation </t>
  </si>
  <si>
    <t>S2/S3 Reg</t>
  </si>
  <si>
    <t>ME184916</t>
  </si>
  <si>
    <t>Advanced Cooling Technology</t>
  </si>
  <si>
    <t>ME184621</t>
  </si>
  <si>
    <t>Listrik Perkapalan</t>
  </si>
  <si>
    <t>ME184304</t>
  </si>
  <si>
    <t>Termodinamika</t>
  </si>
  <si>
    <t>ME184906</t>
  </si>
  <si>
    <t>Manajemen Risiko</t>
  </si>
  <si>
    <t>UG184912</t>
  </si>
  <si>
    <t>Bahasa Indonesia</t>
  </si>
  <si>
    <t>ME184307</t>
  </si>
  <si>
    <t>Statistika Rekayasa</t>
  </si>
  <si>
    <t>ME184917</t>
  </si>
  <si>
    <t>Teknologi Kapal Penangkap Ikan</t>
  </si>
  <si>
    <t>ME184922</t>
  </si>
  <si>
    <t>CNC &amp; Marine Production</t>
  </si>
  <si>
    <t>ME185306</t>
  </si>
  <si>
    <t xml:space="preserve">Risk Based Design and Maritime Evacuation </t>
  </si>
  <si>
    <t>S2 DD/S3</t>
  </si>
  <si>
    <t>D/G</t>
  </si>
  <si>
    <t>ME184726</t>
  </si>
  <si>
    <t>Boiler, Turbin Uap dan Turbin Gas</t>
  </si>
  <si>
    <t>ME184549</t>
  </si>
  <si>
    <t>Operating Media &amp; Dangerous Materials</t>
  </si>
  <si>
    <t>ME184832</t>
  </si>
  <si>
    <t>Inspeksi Las dan Survei Kapal</t>
  </si>
  <si>
    <t>ME184412</t>
  </si>
  <si>
    <t>Tahanan dan Propulsi Kapal</t>
  </si>
  <si>
    <t>ME184101</t>
  </si>
  <si>
    <t xml:space="preserve">Menggambar Teknik dan CAD </t>
  </si>
  <si>
    <t>UG184914</t>
  </si>
  <si>
    <t>Bahasa Inggris</t>
  </si>
  <si>
    <t>ME184918</t>
  </si>
  <si>
    <t>Operation Research</t>
  </si>
  <si>
    <t>ME184442</t>
  </si>
  <si>
    <t>Ship Resistance and Propulsion</t>
  </si>
  <si>
    <t>ME184760</t>
  </si>
  <si>
    <t>Complex Ship Operation</t>
  </si>
  <si>
    <t>ME184923</t>
  </si>
  <si>
    <t>Teknologi Pembakaran Motor Diesel</t>
  </si>
  <si>
    <t>UG184913</t>
  </si>
  <si>
    <t>Kewarganegaraan</t>
  </si>
  <si>
    <t>ME186102</t>
  </si>
  <si>
    <t xml:space="preserve">Filsafat Teknologi Kelautan </t>
  </si>
  <si>
    <t>ME184336</t>
  </si>
  <si>
    <t>Ship Construction &amp; Strength</t>
  </si>
  <si>
    <t>ME184911</t>
  </si>
  <si>
    <t>Teknologi Pengendalian Emisi</t>
  </si>
  <si>
    <t>ME184729</t>
  </si>
  <si>
    <t>Teknik Reparasi Permesinan</t>
  </si>
  <si>
    <t>ME184910</t>
  </si>
  <si>
    <t>Teknologi Bahan Bakar Dan Energy Terbarukan</t>
  </si>
  <si>
    <t>ME184551</t>
  </si>
  <si>
    <t>Machinery Basic Design</t>
  </si>
  <si>
    <t>ME184915</t>
  </si>
  <si>
    <t>Rekayasa Sistem Perpipaan</t>
  </si>
  <si>
    <t>ME184411</t>
  </si>
  <si>
    <t>Marine Diesel</t>
  </si>
  <si>
    <t>ME184725</t>
  </si>
  <si>
    <t>Sistem Pengendalian</t>
  </si>
  <si>
    <t>ME184919</t>
  </si>
  <si>
    <t>Permesinan Bongkar Muat</t>
  </si>
  <si>
    <t>ME184924</t>
  </si>
  <si>
    <t>Sistem Permesinan Bangunan Lepas Pantai</t>
  </si>
  <si>
    <t>ME184727</t>
  </si>
  <si>
    <t>Bisnis Maritim</t>
  </si>
  <si>
    <t>ME184444</t>
  </si>
  <si>
    <t>Sistem Transmisi dan Getaran Permesinan</t>
  </si>
  <si>
    <t>ME184908</t>
  </si>
  <si>
    <t>Future and Change in International Legislation</t>
  </si>
  <si>
    <t>MT184101</t>
  </si>
  <si>
    <t>Pengantar Teknologi Kelautan</t>
  </si>
  <si>
    <t>MT184102</t>
  </si>
  <si>
    <t>ME184921</t>
  </si>
  <si>
    <t>Marine Computational Fluid Dynamic</t>
  </si>
  <si>
    <t>ME184410</t>
  </si>
  <si>
    <t>Konstruksi Kapal</t>
  </si>
  <si>
    <t>P</t>
  </si>
  <si>
    <t>ME184926</t>
  </si>
  <si>
    <t xml:space="preserve">Pengenalan Keselamatan Kapal </t>
  </si>
  <si>
    <t>Pengayaan (Reg)</t>
  </si>
  <si>
    <t>Sistem Transmisi Tenaga</t>
  </si>
  <si>
    <t>ME184413</t>
  </si>
  <si>
    <t>Permesinan Bantu</t>
  </si>
  <si>
    <t>Manajemen DTSP</t>
  </si>
  <si>
    <t>Mengikuti Jadwal UPMB/Refer to UPMB Schedule</t>
  </si>
  <si>
    <t>Note</t>
  </si>
  <si>
    <t>:</t>
  </si>
  <si>
    <t>Surabaya, 4 Januari 2021</t>
  </si>
  <si>
    <r>
      <rPr>
        <b/>
        <sz val="11"/>
        <rFont val="Segoe UI"/>
        <family val="2"/>
      </rPr>
      <t>JADWAL UJIAN AKHIR  SEMESTER GASAL 2020/2021</t>
    </r>
    <r>
      <rPr>
        <b/>
        <sz val="11"/>
        <color theme="1"/>
        <rFont val="Segoe UI"/>
        <family val="2"/>
      </rPr>
      <t xml:space="preserve">
</t>
    </r>
    <r>
      <rPr>
        <b/>
        <i/>
        <sz val="11"/>
        <color rgb="FF0000FF"/>
        <rFont val="Segoe UI"/>
        <family val="2"/>
      </rPr>
      <t xml:space="preserve">Final Exam Schedule Odd Semester 2020/2021
DARING/ONLINE
</t>
    </r>
    <r>
      <rPr>
        <sz val="8"/>
        <color rgb="FF0000FF"/>
        <rFont val="Segoe UI"/>
        <family val="2"/>
      </rPr>
      <t xml:space="preserve">
</t>
    </r>
    <r>
      <rPr>
        <b/>
        <sz val="8"/>
        <color rgb="FFFF0000"/>
        <rFont val="Segoe UI"/>
        <family val="2"/>
      </rPr>
      <t>Lihat Note di bawah</t>
    </r>
  </si>
  <si>
    <t>Apabila Dosen Pengampu telah menetapkan jadwal EAS di luar dari Jadwal di atas, maka jadwal EAS mengikuti jadwal yang telah dibuat oleh dosen pengampu mata kuliah
Jadwal EAS untuk MK Desain 1, 2, 3 &amp; 4 pada tanggal 18-22 Januari 2021</t>
  </si>
  <si>
    <r>
      <t xml:space="preserve">SENIN </t>
    </r>
    <r>
      <rPr>
        <b/>
        <i/>
        <sz val="8"/>
        <rFont val="Segoe UI"/>
        <family val="2"/>
      </rPr>
      <t>(MONDAY)</t>
    </r>
    <r>
      <rPr>
        <b/>
        <sz val="8"/>
        <rFont val="Segoe UI"/>
        <family val="2"/>
      </rPr>
      <t>, 11 Januari 2021</t>
    </r>
  </si>
  <si>
    <r>
      <t xml:space="preserve">SELASA </t>
    </r>
    <r>
      <rPr>
        <b/>
        <i/>
        <sz val="8"/>
        <rFont val="Segoe UI"/>
        <family val="2"/>
      </rPr>
      <t>(TUESDAY)</t>
    </r>
    <r>
      <rPr>
        <b/>
        <sz val="8"/>
        <rFont val="Segoe UI"/>
        <family val="2"/>
      </rPr>
      <t>, 12 Januari 2021</t>
    </r>
  </si>
  <si>
    <r>
      <t>RABU</t>
    </r>
    <r>
      <rPr>
        <b/>
        <i/>
        <sz val="8"/>
        <rFont val="Segoe UI"/>
        <family val="2"/>
      </rPr>
      <t xml:space="preserve"> (WEDNESDAY)</t>
    </r>
    <r>
      <rPr>
        <b/>
        <sz val="8"/>
        <rFont val="Segoe UI"/>
        <family val="2"/>
      </rPr>
      <t>, 13 Januari  2021</t>
    </r>
  </si>
  <si>
    <r>
      <t xml:space="preserve">KAMIS </t>
    </r>
    <r>
      <rPr>
        <b/>
        <i/>
        <sz val="8"/>
        <rFont val="Segoe UI"/>
        <family val="2"/>
      </rPr>
      <t>(THURSDAY)</t>
    </r>
    <r>
      <rPr>
        <b/>
        <sz val="8"/>
        <rFont val="Segoe UI"/>
        <family val="2"/>
      </rPr>
      <t>, , 14 Januari  2021</t>
    </r>
  </si>
  <si>
    <r>
      <t xml:space="preserve">JUMAT </t>
    </r>
    <r>
      <rPr>
        <b/>
        <i/>
        <sz val="8"/>
        <rFont val="Segoe UI"/>
        <family val="2"/>
      </rPr>
      <t>(FRIDAY)</t>
    </r>
    <r>
      <rPr>
        <b/>
        <sz val="8"/>
        <rFont val="Segoe UI"/>
        <family val="2"/>
      </rPr>
      <t>, , 15 Januari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</si>
</sst>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9"/>
      <color theme="1"/>
      <name val="Segoe UI"/>
      <family val="2"/>
    </font>
    <font>
      <b/>
      <sz val="11"/>
      <color theme="1"/>
      <name val="Segoe UI"/>
      <family val="2"/>
    </font>
    <font>
      <b/>
      <sz val="11"/>
      <name val="Segoe UI"/>
      <family val="2"/>
    </font>
    <font>
      <b/>
      <i/>
      <sz val="11"/>
      <color rgb="FF0000FF"/>
      <name val="Segoe UI"/>
      <family val="2"/>
    </font>
    <font>
      <b/>
      <sz val="14"/>
      <color theme="1"/>
      <name val="Segoe UI"/>
      <family val="2"/>
    </font>
    <font>
      <sz val="9"/>
      <name val="Segoe UI"/>
      <family val="2"/>
    </font>
    <font>
      <b/>
      <sz val="10"/>
      <name val="Segoe UI"/>
      <family val="2"/>
    </font>
    <font>
      <b/>
      <sz val="8"/>
      <name val="Segoe UI"/>
      <family val="2"/>
    </font>
    <font>
      <b/>
      <sz val="8"/>
      <color theme="1"/>
      <name val="Segoe UI"/>
      <family val="2"/>
    </font>
    <font>
      <sz val="8"/>
      <name val="Segoe UI"/>
      <family val="2"/>
    </font>
    <font>
      <b/>
      <sz val="10"/>
      <color theme="1"/>
      <name val="Segoe UI"/>
      <family val="2"/>
    </font>
    <font>
      <b/>
      <sz val="10"/>
      <color rgb="FF0000FF"/>
      <name val="Segoe UI"/>
      <family val="2"/>
    </font>
    <font>
      <b/>
      <sz val="10"/>
      <color rgb="FFC00000"/>
      <name val="Segoe UI"/>
      <family val="2"/>
    </font>
    <font>
      <b/>
      <i/>
      <sz val="7"/>
      <color rgb="FF0000FF"/>
      <name val="Segoe UI"/>
      <family val="2"/>
    </font>
    <font>
      <b/>
      <i/>
      <sz val="7"/>
      <color theme="8" tint="-0.249977111117893"/>
      <name val="Segoe UI"/>
      <family val="2"/>
    </font>
    <font>
      <b/>
      <sz val="7"/>
      <name val="Segoe UI"/>
      <family val="2"/>
    </font>
    <font>
      <b/>
      <i/>
      <sz val="8"/>
      <name val="Segoe UI"/>
      <family val="2"/>
    </font>
    <font>
      <sz val="7.5"/>
      <name val="Segoe UI"/>
      <family val="2"/>
    </font>
    <font>
      <sz val="8"/>
      <color theme="1"/>
      <name val="Segoe UI"/>
      <family val="2"/>
    </font>
    <font>
      <b/>
      <sz val="9"/>
      <color theme="1"/>
      <name val="Segoe UI"/>
      <family val="2"/>
    </font>
    <font>
      <sz val="9"/>
      <color theme="0" tint="-0.14999847407452621"/>
      <name val="Segoe UI"/>
      <family val="2"/>
    </font>
    <font>
      <sz val="8"/>
      <color rgb="FF0000FF"/>
      <name val="Segoe UI"/>
      <family val="2"/>
    </font>
    <font>
      <sz val="8"/>
      <color theme="0"/>
      <name val="Segoe UI"/>
      <family val="2"/>
    </font>
    <font>
      <i/>
      <sz val="8"/>
      <color theme="4" tint="-0.249977111117893"/>
      <name val="Segoe UI"/>
      <family val="2"/>
    </font>
    <font>
      <b/>
      <sz val="8"/>
      <color rgb="FFFF0000"/>
      <name val="Segoe UI"/>
      <family val="2"/>
    </font>
    <font>
      <sz val="8.5"/>
      <color theme="1"/>
      <name val="Segoe UI"/>
      <family val="2"/>
    </font>
    <font>
      <sz val="8.5"/>
      <name val="Segoe UI"/>
      <family val="2"/>
    </font>
    <font>
      <i/>
      <sz val="7.5"/>
      <name val="Segoe UI"/>
      <family val="2"/>
    </font>
    <font>
      <sz val="11"/>
      <color theme="1"/>
      <name val="Segoe U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12">
    <xf numFmtId="0" fontId="0" fillId="0" borderId="0" xfId="0"/>
    <xf numFmtId="0" fontId="1" fillId="0" borderId="1" xfId="0" applyFont="1" applyBorder="1" applyAlignment="1">
      <alignment vertical="center"/>
    </xf>
    <xf numFmtId="0" fontId="1" fillId="0" borderId="2" xfId="0" applyFont="1" applyBorder="1" applyAlignment="1">
      <alignment vertical="center"/>
    </xf>
    <xf numFmtId="0" fontId="5" fillId="0" borderId="2" xfId="0" applyFont="1" applyBorder="1" applyAlignment="1">
      <alignment vertical="center" wrapText="1"/>
    </xf>
    <xf numFmtId="0" fontId="7" fillId="0" borderId="3" xfId="0" applyFont="1" applyBorder="1" applyAlignment="1">
      <alignment horizontal="right" vertical="center"/>
    </xf>
    <xf numFmtId="0" fontId="1" fillId="0" borderId="0" xfId="0" applyFont="1" applyAlignment="1">
      <alignment vertical="center"/>
    </xf>
    <xf numFmtId="0" fontId="1" fillId="0" borderId="4" xfId="0" applyFont="1" applyBorder="1" applyAlignment="1">
      <alignment vertical="center"/>
    </xf>
    <xf numFmtId="0" fontId="6" fillId="0" borderId="0" xfId="0" applyFont="1" applyAlignment="1">
      <alignment horizontal="left" vertical="center"/>
    </xf>
    <xf numFmtId="0" fontId="8" fillId="0" borderId="5" xfId="0" applyFont="1" applyBorder="1" applyAlignment="1">
      <alignment horizontal="right" vertical="center"/>
    </xf>
    <xf numFmtId="0" fontId="9" fillId="0" borderId="5" xfId="0" applyFont="1" applyBorder="1" applyAlignment="1">
      <alignment horizontal="right" vertical="center"/>
    </xf>
    <xf numFmtId="0" fontId="10" fillId="0" borderId="5" xfId="0" applyFont="1" applyBorder="1" applyAlignment="1">
      <alignment horizontal="right" vertical="center"/>
    </xf>
    <xf numFmtId="0" fontId="1" fillId="0" borderId="6" xfId="0" applyFont="1" applyBorder="1" applyAlignment="1">
      <alignment vertical="center"/>
    </xf>
    <xf numFmtId="0" fontId="1" fillId="0" borderId="7" xfId="0" applyFont="1" applyBorder="1" applyAlignment="1">
      <alignment vertical="center"/>
    </xf>
    <xf numFmtId="0" fontId="5" fillId="0" borderId="7" xfId="0" applyFont="1" applyBorder="1" applyAlignment="1">
      <alignment vertical="center" wrapText="1"/>
    </xf>
    <xf numFmtId="0" fontId="10" fillId="0" borderId="10" xfId="0" applyFont="1" applyBorder="1" applyAlignment="1">
      <alignment horizontal="right" vertical="center"/>
    </xf>
    <xf numFmtId="0" fontId="8" fillId="2" borderId="14" xfId="0" applyFont="1" applyFill="1" applyBorder="1" applyAlignment="1">
      <alignment horizontal="center" vertical="center" wrapText="1"/>
    </xf>
    <xf numFmtId="0" fontId="1" fillId="0" borderId="0" xfId="0" applyFont="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left" vertical="center"/>
    </xf>
    <xf numFmtId="0" fontId="18" fillId="0" borderId="15" xfId="0" applyFont="1" applyBorder="1" applyAlignment="1">
      <alignment horizontal="center" vertical="center"/>
    </xf>
    <xf numFmtId="0" fontId="18" fillId="0" borderId="12" xfId="0"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horizontal="left" vertical="center" wrapText="1"/>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center" vertical="center"/>
    </xf>
    <xf numFmtId="0" fontId="18" fillId="0" borderId="14" xfId="0" applyFont="1" applyBorder="1" applyAlignment="1">
      <alignment horizontal="center" vertical="center" wrapText="1"/>
    </xf>
    <xf numFmtId="0" fontId="21" fillId="0" borderId="0" xfId="0" applyFont="1" applyAlignment="1">
      <alignment vertical="center"/>
    </xf>
    <xf numFmtId="0" fontId="18" fillId="0" borderId="12" xfId="0" applyFont="1" applyBorder="1" applyAlignment="1">
      <alignment horizontal="center" vertical="center" wrapText="1"/>
    </xf>
    <xf numFmtId="0" fontId="18" fillId="0" borderId="21" xfId="0" applyFont="1" applyBorder="1" applyAlignment="1">
      <alignment horizontal="center" vertical="center"/>
    </xf>
    <xf numFmtId="0" fontId="18" fillId="0" borderId="19" xfId="0" applyFont="1" applyBorder="1" applyAlignment="1">
      <alignment horizontal="center" vertical="center"/>
    </xf>
    <xf numFmtId="0" fontId="18" fillId="0" borderId="19" xfId="0" applyFont="1" applyBorder="1" applyAlignment="1">
      <alignment horizontal="left" vertical="center"/>
    </xf>
    <xf numFmtId="20"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19" fillId="0" borderId="0" xfId="0" applyFont="1" applyAlignment="1">
      <alignment horizontal="left" vertical="center" wrapText="1"/>
    </xf>
    <xf numFmtId="0" fontId="23" fillId="0" borderId="0" xfId="0" quotePrefix="1" applyFont="1" applyAlignment="1">
      <alignment horizontal="center" vertical="center" wrapText="1"/>
    </xf>
    <xf numFmtId="0" fontId="10"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vertical="center"/>
    </xf>
    <xf numFmtId="0" fontId="19" fillId="0" borderId="0" xfId="0" quotePrefix="1" applyFont="1" applyAlignment="1">
      <alignment horizontal="center" vertical="center" wrapText="1"/>
    </xf>
    <xf numFmtId="0" fontId="19" fillId="0" borderId="0" xfId="0" applyFont="1" applyAlignment="1">
      <alignment horizontal="center" vertical="center"/>
    </xf>
    <xf numFmtId="0" fontId="10" fillId="0" borderId="0" xfId="0" applyFont="1" applyAlignment="1">
      <alignment horizontal="left" vertical="center"/>
    </xf>
    <xf numFmtId="0" fontId="24" fillId="0" borderId="0" xfId="0" applyFont="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left" vertical="center"/>
    </xf>
    <xf numFmtId="0" fontId="2" fillId="0" borderId="2" xfId="0" applyFont="1" applyBorder="1" applyAlignment="1">
      <alignment vertical="center" wrapText="1"/>
    </xf>
    <xf numFmtId="0" fontId="2" fillId="0" borderId="7" xfId="0" applyFont="1" applyBorder="1" applyAlignment="1">
      <alignment vertical="center" wrapText="1"/>
    </xf>
    <xf numFmtId="20" fontId="18" fillId="0" borderId="11" xfId="0" applyNumberFormat="1" applyFont="1" applyBorder="1" applyAlignment="1">
      <alignment horizontal="center" vertical="center"/>
    </xf>
    <xf numFmtId="20" fontId="18" fillId="0" borderId="12" xfId="0" applyNumberFormat="1" applyFont="1" applyBorder="1" applyAlignment="1">
      <alignment horizontal="center" vertical="center"/>
    </xf>
    <xf numFmtId="0" fontId="28" fillId="0" borderId="14" xfId="0" applyFont="1" applyBorder="1" applyAlignment="1">
      <alignment horizontal="center" vertical="center"/>
    </xf>
    <xf numFmtId="0" fontId="1" fillId="0" borderId="0"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18" fillId="0" borderId="18" xfId="0" applyFont="1" applyBorder="1" applyAlignment="1">
      <alignment horizontal="left" vertical="center"/>
    </xf>
    <xf numFmtId="0" fontId="18" fillId="0" borderId="16" xfId="0" applyFont="1" applyBorder="1" applyAlignment="1">
      <alignment horizontal="left" vertical="center"/>
    </xf>
    <xf numFmtId="0" fontId="10" fillId="0" borderId="16" xfId="0" applyFont="1" applyBorder="1" applyAlignment="1">
      <alignment horizontal="left" vertical="center"/>
    </xf>
    <xf numFmtId="17" fontId="18" fillId="0" borderId="16" xfId="0" quotePrefix="1" applyNumberFormat="1" applyFont="1" applyBorder="1" applyAlignment="1">
      <alignment horizontal="left" vertical="center"/>
    </xf>
    <xf numFmtId="0" fontId="18" fillId="0" borderId="27" xfId="0" applyFont="1" applyBorder="1" applyAlignment="1">
      <alignment horizontal="left" vertical="center"/>
    </xf>
    <xf numFmtId="0" fontId="18" fillId="0" borderId="14" xfId="0" applyFont="1" applyBorder="1" applyAlignment="1">
      <alignment vertical="center"/>
    </xf>
    <xf numFmtId="20" fontId="18" fillId="0" borderId="17" xfId="0" applyNumberFormat="1" applyFont="1" applyBorder="1" applyAlignment="1">
      <alignment horizontal="center" vertical="center"/>
    </xf>
    <xf numFmtId="20" fontId="18" fillId="0" borderId="20" xfId="0" applyNumberFormat="1" applyFont="1" applyBorder="1" applyAlignment="1">
      <alignment horizontal="center" vertical="center"/>
    </xf>
    <xf numFmtId="0" fontId="18" fillId="0" borderId="15" xfId="0" applyFont="1" applyBorder="1" applyAlignment="1">
      <alignment vertical="center"/>
    </xf>
    <xf numFmtId="20" fontId="18" fillId="0" borderId="23" xfId="0" applyNumberFormat="1" applyFont="1" applyBorder="1" applyAlignment="1">
      <alignment horizontal="center" vertical="center"/>
    </xf>
    <xf numFmtId="16" fontId="18" fillId="0" borderId="14" xfId="0" quotePrefix="1" applyNumberFormat="1" applyFont="1" applyBorder="1" applyAlignment="1">
      <alignment horizontal="center" vertical="center"/>
    </xf>
    <xf numFmtId="0" fontId="18" fillId="0" borderId="9" xfId="0" applyFont="1" applyBorder="1" applyAlignment="1">
      <alignment horizontal="center" vertical="center"/>
    </xf>
    <xf numFmtId="0" fontId="18" fillId="0" borderId="24" xfId="0" applyFont="1" applyBorder="1" applyAlignment="1">
      <alignment horizontal="center" vertical="center"/>
    </xf>
    <xf numFmtId="20" fontId="18" fillId="0" borderId="28" xfId="0" applyNumberFormat="1" applyFont="1" applyBorder="1" applyAlignment="1">
      <alignment horizontal="center" vertical="center"/>
    </xf>
    <xf numFmtId="0" fontId="18" fillId="0" borderId="29" xfId="0" applyFont="1" applyBorder="1" applyAlignment="1">
      <alignment horizontal="center" vertical="center"/>
    </xf>
    <xf numFmtId="20" fontId="18" fillId="0" borderId="29" xfId="0" applyNumberFormat="1" applyFont="1" applyBorder="1" applyAlignment="1">
      <alignment horizontal="center" vertical="center"/>
    </xf>
    <xf numFmtId="0" fontId="18" fillId="0" borderId="24" xfId="0" applyFont="1" applyBorder="1" applyAlignment="1">
      <alignment horizontal="left" vertical="center"/>
    </xf>
    <xf numFmtId="0" fontId="18" fillId="0" borderId="26" xfId="0" applyFont="1" applyBorder="1" applyAlignment="1">
      <alignment horizontal="center" vertical="center"/>
    </xf>
    <xf numFmtId="20" fontId="20" fillId="0" borderId="0" xfId="0" applyNumberFormat="1" applyFont="1" applyAlignment="1">
      <alignment horizontal="center" vertical="center" wrapText="1"/>
    </xf>
    <xf numFmtId="0" fontId="18" fillId="0" borderId="15" xfId="0" applyFont="1" applyBorder="1" applyAlignment="1">
      <alignment horizontal="center" vertical="center"/>
    </xf>
    <xf numFmtId="0" fontId="18" fillId="0" borderId="13" xfId="0" applyFont="1" applyBorder="1" applyAlignment="1">
      <alignment horizontal="center" vertical="center"/>
    </xf>
    <xf numFmtId="20" fontId="29" fillId="0" borderId="0" xfId="0" applyNumberFormat="1" applyFont="1" applyAlignment="1">
      <alignment horizontal="left" vertical="top" wrapText="1"/>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26" xfId="0" applyFont="1" applyBorder="1" applyAlignment="1">
      <alignment horizontal="center" vertical="center"/>
    </xf>
    <xf numFmtId="0" fontId="18" fillId="0" borderId="25"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8" xfId="0" applyFont="1" applyFill="1" applyBorder="1" applyAlignment="1">
      <alignment horizontal="center" vertical="center"/>
    </xf>
    <xf numFmtId="20" fontId="18" fillId="0" borderId="23" xfId="0" applyNumberFormat="1" applyFont="1" applyBorder="1" applyAlignment="1">
      <alignment horizontal="center" vertical="center"/>
    </xf>
    <xf numFmtId="20" fontId="18" fillId="0" borderId="6" xfId="0" applyNumberFormat="1" applyFont="1" applyBorder="1" applyAlignment="1">
      <alignment horizontal="center" vertical="center"/>
    </xf>
    <xf numFmtId="0" fontId="18" fillId="0" borderId="17" xfId="0" applyFont="1" applyBorder="1" applyAlignment="1">
      <alignment horizontal="center" vertical="center"/>
    </xf>
    <xf numFmtId="0" fontId="18" fillId="0" borderId="7" xfId="0" applyFont="1" applyBorder="1" applyAlignment="1">
      <alignment horizontal="center" vertical="center"/>
    </xf>
    <xf numFmtId="20" fontId="18" fillId="0" borderId="20" xfId="0" applyNumberFormat="1" applyFont="1" applyBorder="1" applyAlignment="1">
      <alignment horizontal="center" vertical="center"/>
    </xf>
    <xf numFmtId="20" fontId="18" fillId="0" borderId="8" xfId="0" applyNumberFormat="1" applyFont="1" applyBorder="1" applyAlignment="1">
      <alignment horizontal="center" vertical="center"/>
    </xf>
    <xf numFmtId="0" fontId="18" fillId="0" borderId="19" xfId="0" applyFont="1" applyBorder="1" applyAlignment="1">
      <alignment horizontal="center" vertical="center"/>
    </xf>
    <xf numFmtId="0" fontId="18" fillId="0" borderId="22" xfId="0" applyFont="1" applyBorder="1" applyAlignment="1">
      <alignment horizontal="center" vertical="center"/>
    </xf>
    <xf numFmtId="0" fontId="18" fillId="0" borderId="19" xfId="0" applyFont="1" applyBorder="1" applyAlignment="1">
      <alignment horizontal="left" vertical="center"/>
    </xf>
    <xf numFmtId="0" fontId="18" fillId="0" borderId="22" xfId="0" applyFont="1" applyBorder="1" applyAlignment="1">
      <alignment horizontal="lef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3"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216335</xdr:colOff>
      <xdr:row>0</xdr:row>
      <xdr:rowOff>121810</xdr:rowOff>
    </xdr:from>
    <xdr:to>
      <xdr:col>3</xdr:col>
      <xdr:colOff>57150</xdr:colOff>
      <xdr:row>5</xdr:row>
      <xdr:rowOff>38100</xdr:rowOff>
    </xdr:to>
    <xdr:pic>
      <xdr:nvPicPr>
        <xdr:cNvPr id="2" name="Picture 1">
          <a:extLst>
            <a:ext uri="{FF2B5EF4-FFF2-40B4-BE49-F238E27FC236}">
              <a16:creationId xmlns:a16="http://schemas.microsoft.com/office/drawing/2014/main" id="{7BB79E44-E175-42A6-8811-B2D592ADF13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335" y="121810"/>
          <a:ext cx="698065" cy="678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yusunan%20Jadwal/2021_Gasal_Jadwal_Rev_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v A"/>
      <sheetName val="Rev B"/>
      <sheetName val="Rev 0"/>
      <sheetName val="Rev 0 (no dosen)"/>
      <sheetName val="Rev 1 (coret)"/>
      <sheetName val="Sheet2"/>
      <sheetName val="Draft_rev_0"/>
      <sheetName val="Teaching Load"/>
      <sheetName val="Beban Dosen "/>
      <sheetName val="Grafik"/>
      <sheetName val="Prediksi_Reg"/>
      <sheetName val="Prediksi_DD"/>
      <sheetName val="Jadwal UPMB"/>
      <sheetName val="Daftar Dosen"/>
      <sheetName val="170206 (2)"/>
      <sheetName val="1702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C5" t="str">
            <v>SD</v>
          </cell>
          <cell r="D5" t="str">
            <v>Dr. Ir. Sardono Sarwito, M.Sc.</v>
          </cell>
          <cell r="E5" t="str">
            <v>19600319 1987011 001</v>
          </cell>
          <cell r="F5" t="str">
            <v>0019036002</v>
          </cell>
        </row>
        <row r="6">
          <cell r="C6" t="str">
            <v>AG</v>
          </cell>
          <cell r="D6" t="str">
            <v>Dr. Ir. Agoes Santoso, M.Sc., M.Phil.</v>
          </cell>
          <cell r="E6" t="str">
            <v>19680928 1991021 001</v>
          </cell>
          <cell r="F6" t="str">
            <v>0028096803</v>
          </cell>
        </row>
        <row r="7">
          <cell r="C7" t="str">
            <v>KB</v>
          </cell>
          <cell r="D7" t="str">
            <v>Prof.Dr. Ketut Buda Artana, S.T., M.Sc.</v>
          </cell>
          <cell r="E7" t="str">
            <v>19710915 1994121 001</v>
          </cell>
          <cell r="F7" t="str">
            <v>0015097108</v>
          </cell>
        </row>
        <row r="8">
          <cell r="C8" t="str">
            <v>AZ</v>
          </cell>
          <cell r="D8" t="str">
            <v>Ir. Aguk Zuhdi M.Fathallah, M.Eng., Ph.D.</v>
          </cell>
          <cell r="E8" t="str">
            <v>19560519 1986101 001</v>
          </cell>
          <cell r="F8">
            <v>19055608</v>
          </cell>
        </row>
        <row r="9">
          <cell r="C9" t="str">
            <v>SN</v>
          </cell>
          <cell r="D9" t="str">
            <v>Prof. Semin, S.T., M.T., Ph.D.</v>
          </cell>
          <cell r="E9" t="str">
            <v>19710110 1997021 001</v>
          </cell>
          <cell r="F9" t="str">
            <v>0010017105</v>
          </cell>
        </row>
        <row r="10">
          <cell r="C10" t="str">
            <v>AM</v>
          </cell>
          <cell r="D10" t="str">
            <v>Ir. Amiadji, M.Sc.</v>
          </cell>
          <cell r="E10" t="str">
            <v>19610324 1988031 001</v>
          </cell>
          <cell r="F10" t="str">
            <v>0024036106</v>
          </cell>
        </row>
        <row r="11">
          <cell r="C11" t="str">
            <v>AB</v>
          </cell>
          <cell r="D11" t="str">
            <v>Ir. Alam Baheramsyah, M.Sc.</v>
          </cell>
          <cell r="E11" t="str">
            <v>19680129 1992031 001</v>
          </cell>
          <cell r="F11" t="str">
            <v>0029016805</v>
          </cell>
        </row>
        <row r="12">
          <cell r="C12" t="str">
            <v>SG</v>
          </cell>
          <cell r="D12" t="str">
            <v>Raja Oloan Saut Gurning, S.T., M.Sc., Ph.D.</v>
          </cell>
          <cell r="E12" t="str">
            <v>19710720 1995121 001</v>
          </cell>
          <cell r="F12" t="str">
            <v>0020077103</v>
          </cell>
        </row>
        <row r="13">
          <cell r="C13" t="str">
            <v>MA</v>
          </cell>
          <cell r="D13" t="str">
            <v>Dr. I Made Ariana, S.T., M.T.</v>
          </cell>
          <cell r="E13" t="str">
            <v>19710610 1995121 001</v>
          </cell>
          <cell r="F13" t="str">
            <v>0010067104</v>
          </cell>
        </row>
        <row r="14">
          <cell r="C14" t="str">
            <v>DP</v>
          </cell>
          <cell r="D14" t="str">
            <v>Ir. Dwi Priyanta, M.S.E.</v>
          </cell>
          <cell r="E14" t="str">
            <v>19680703 1994021 003</v>
          </cell>
          <cell r="F14" t="str">
            <v>0003076803</v>
          </cell>
        </row>
        <row r="15">
          <cell r="C15" t="str">
            <v>TB</v>
          </cell>
          <cell r="D15" t="str">
            <v>Ir. Tony Bambang Musriyadi, PGD., M.M.T.</v>
          </cell>
          <cell r="E15" t="str">
            <v>19590410 1987011 001</v>
          </cell>
          <cell r="F15" t="str">
            <v>0010045910</v>
          </cell>
        </row>
        <row r="16">
          <cell r="C16" t="str">
            <v>DN</v>
          </cell>
          <cell r="D16" t="str">
            <v>A.A.B.Dinariyana Dwi P., S.T., MES., Ph.D.</v>
          </cell>
          <cell r="E16" t="str">
            <v>19750510 2000031 001</v>
          </cell>
          <cell r="F16" t="str">
            <v>0010057505</v>
          </cell>
        </row>
        <row r="17">
          <cell r="C17" t="str">
            <v>TP</v>
          </cell>
          <cell r="D17" t="str">
            <v>Dr.Eng. Trika Pitana, S.T., M.Sc.</v>
          </cell>
          <cell r="E17" t="str">
            <v>19760129 2001121 001</v>
          </cell>
          <cell r="F17" t="str">
            <v>0029017602</v>
          </cell>
        </row>
        <row r="18">
          <cell r="C18" t="str">
            <v>AA</v>
          </cell>
          <cell r="D18" t="str">
            <v>Ir. Agoes Ahmad Masroeri, M.Eng., D.Eng.</v>
          </cell>
          <cell r="E18" t="str">
            <v>19580807 1984031 004</v>
          </cell>
          <cell r="F18" t="str">
            <v>0007085810</v>
          </cell>
        </row>
        <row r="19">
          <cell r="C19" t="str">
            <v>ES</v>
          </cell>
          <cell r="D19" t="str">
            <v>Dr. Eddy Setyo Koenhardono, S.T., M.Sc.</v>
          </cell>
          <cell r="E19" t="str">
            <v>19680701 1995121 001</v>
          </cell>
          <cell r="F19" t="str">
            <v>0001076802</v>
          </cell>
        </row>
        <row r="20">
          <cell r="C20" t="str">
            <v>IS</v>
          </cell>
          <cell r="D20" t="str">
            <v>Irfan Syarief Arief, S.T., M.T.</v>
          </cell>
          <cell r="E20" t="str">
            <v>19691225 1997021 001</v>
          </cell>
          <cell r="F20" t="str">
            <v>0025126903</v>
          </cell>
        </row>
        <row r="21">
          <cell r="C21" t="str">
            <v>IR</v>
          </cell>
          <cell r="D21" t="str">
            <v>Indra Ranu Kusuma, S.T., M.Sc.</v>
          </cell>
          <cell r="E21" t="str">
            <v>19790327 2003121 001</v>
          </cell>
          <cell r="F21" t="str">
            <v>0027037902</v>
          </cell>
        </row>
        <row r="22">
          <cell r="C22" t="str">
            <v>TF</v>
          </cell>
          <cell r="D22" t="str">
            <v>Taufik Fajar Nugroho, S.T., M.Sc.</v>
          </cell>
          <cell r="E22" t="str">
            <v>19760310 2000031 001</v>
          </cell>
          <cell r="F22" t="str">
            <v>0010037602</v>
          </cell>
        </row>
        <row r="23">
          <cell r="C23" t="str">
            <v>BZ</v>
          </cell>
          <cell r="D23" t="str">
            <v>Dr. Eng. M. Badrus Zaman, S.T., M.T.</v>
          </cell>
          <cell r="E23" t="str">
            <v>19770802 2008011 007</v>
          </cell>
          <cell r="F23" t="str">
            <v>0002087704</v>
          </cell>
        </row>
        <row r="24">
          <cell r="C24" t="str">
            <v>SP</v>
          </cell>
          <cell r="D24" t="str">
            <v>Sutopo Purwono Fitri, S.T., M.Eng., Ph.D.</v>
          </cell>
          <cell r="E24" t="str">
            <v>19751006 2002121 003</v>
          </cell>
          <cell r="F24" t="str">
            <v>0006107504</v>
          </cell>
        </row>
        <row r="25">
          <cell r="C25" t="str">
            <v>HP</v>
          </cell>
          <cell r="D25" t="str">
            <v>Ir. Hari Prastowo, M.Sc.</v>
          </cell>
          <cell r="E25" t="str">
            <v>19651030 1991021 001</v>
          </cell>
          <cell r="F25" t="str">
            <v>0030106505</v>
          </cell>
        </row>
        <row r="26">
          <cell r="C26" t="str">
            <v>EJ</v>
          </cell>
          <cell r="D26" t="str">
            <v>Edi Jadmiko, S.T., M.T.</v>
          </cell>
          <cell r="E26" t="str">
            <v>19780706 2008011 012</v>
          </cell>
          <cell r="F26" t="str">
            <v>0006077808</v>
          </cell>
        </row>
        <row r="27">
          <cell r="C27" t="str">
            <v>BC</v>
          </cell>
          <cell r="D27" t="str">
            <v>Beny Cahyono,  S.T., M.T., Ph.D.</v>
          </cell>
          <cell r="E27" t="str">
            <v>19790319 2008011 008</v>
          </cell>
          <cell r="F27" t="str">
            <v>0019037903</v>
          </cell>
        </row>
        <row r="28">
          <cell r="C28" t="str">
            <v>AK</v>
          </cell>
          <cell r="D28" t="str">
            <v>Adi Kurniawan, S.T., M.T.</v>
          </cell>
          <cell r="E28" t="str">
            <v>19890429 2014041 001</v>
          </cell>
          <cell r="F28" t="str">
            <v>0029048901</v>
          </cell>
        </row>
        <row r="29">
          <cell r="C29" t="str">
            <v>DW</v>
          </cell>
          <cell r="D29" t="str">
            <v>Dr. Eng. Dhimas Widhi Handani, S.T., M.Sc.</v>
          </cell>
          <cell r="E29" t="str">
            <v>19870527 2014041 001</v>
          </cell>
          <cell r="F29" t="str">
            <v>0027058703</v>
          </cell>
        </row>
        <row r="30">
          <cell r="C30" t="str">
            <v>JP</v>
          </cell>
          <cell r="D30" t="str">
            <v>Juniarko Prananda, S.T., M.T.</v>
          </cell>
          <cell r="E30" t="str">
            <v>19900605 2015041 001</v>
          </cell>
          <cell r="F30" t="str">
            <v>0005069001</v>
          </cell>
        </row>
        <row r="31">
          <cell r="C31" t="str">
            <v>NS</v>
          </cell>
          <cell r="D31" t="str">
            <v>Dr. Nurhadi Siswantoro, S.T., M.T.</v>
          </cell>
          <cell r="E31" t="str">
            <v>1992201711049</v>
          </cell>
          <cell r="F31" t="str">
            <v>0405079202</v>
          </cell>
        </row>
        <row r="32">
          <cell r="C32" t="str">
            <v>AI</v>
          </cell>
          <cell r="D32" t="str">
            <v>Adhi Iswantoro, S.T., M.T.</v>
          </cell>
          <cell r="E32" t="str">
            <v>1991201711050</v>
          </cell>
          <cell r="F32" t="str">
            <v>0429079101</v>
          </cell>
        </row>
        <row r="33">
          <cell r="C33" t="str">
            <v>EM</v>
          </cell>
          <cell r="D33" t="str">
            <v>Ede Mehta Wardhana, S.T., M.T.</v>
          </cell>
          <cell r="E33" t="str">
            <v>1992201711048</v>
          </cell>
          <cell r="F33" t="str">
            <v>0421089202</v>
          </cell>
        </row>
        <row r="34">
          <cell r="C34" t="str">
            <v>FI</v>
          </cell>
          <cell r="D34" t="str">
            <v>Fadhila Indrayuni Prastyasari, S.T., M.Sc.</v>
          </cell>
          <cell r="E34" t="str">
            <v>199504122019032022</v>
          </cell>
        </row>
        <row r="35">
          <cell r="C35" t="str">
            <v>IG</v>
          </cell>
          <cell r="D35" t="str">
            <v>Ir. Indrajaya Gerianto, M.Sc.</v>
          </cell>
          <cell r="E35" t="str">
            <v>Dosen Luar Biasa</v>
          </cell>
        </row>
        <row r="36">
          <cell r="C36" t="str">
            <v>BW</v>
          </cell>
          <cell r="D36" t="str">
            <v>Dr. Achmad Baidowi, S.T., M.T.</v>
          </cell>
          <cell r="E36" t="str">
            <v>Dosen Luar Biasa</v>
          </cell>
        </row>
        <row r="37">
          <cell r="C37" t="str">
            <v>SH</v>
          </cell>
          <cell r="D37" t="str">
            <v>Sunarsih, S.T., M.Eng., Ph.D.</v>
          </cell>
          <cell r="E37" t="str">
            <v>1980202012010</v>
          </cell>
        </row>
        <row r="38">
          <cell r="C38" t="str">
            <v>EP</v>
          </cell>
          <cell r="D38" t="str">
            <v>Dr. Emmy Pratiwi, S.T.</v>
          </cell>
          <cell r="E38" t="str">
            <v>Dosen Luar Biasa</v>
          </cell>
        </row>
        <row r="39">
          <cell r="C39" t="str">
            <v>WB</v>
          </cell>
          <cell r="D39" t="str">
            <v>Dr.Ing. Wolfgang Busse</v>
          </cell>
          <cell r="E39" t="str">
            <v>Dosen Double Degree</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20A63-1C8F-4BF2-A5AD-96683A1627E5}">
  <dimension ref="A1:L225"/>
  <sheetViews>
    <sheetView tabSelected="1" zoomScale="140" zoomScaleNormal="140" workbookViewId="0">
      <pane ySplit="8" topLeftCell="A9" activePane="bottomLeft" state="frozen"/>
      <selection pane="bottomLeft" activeCell="A128" sqref="A128"/>
    </sheetView>
  </sheetViews>
  <sheetFormatPr defaultColWidth="9.21875" defaultRowHeight="13.2" x14ac:dyDescent="0.3"/>
  <cols>
    <col min="1" max="1" width="4.5546875" style="5" customWidth="1"/>
    <col min="2" max="2" width="2" style="5" customWidth="1"/>
    <col min="3" max="3" width="5.77734375" style="5" customWidth="1"/>
    <col min="4" max="4" width="3.6640625" style="16" customWidth="1"/>
    <col min="5" max="5" width="8.77734375" style="5" customWidth="1"/>
    <col min="6" max="6" width="32.77734375" style="5" customWidth="1"/>
    <col min="7" max="8" width="3.21875" style="16" customWidth="1"/>
    <col min="9" max="9" width="8" style="5" customWidth="1"/>
    <col min="10" max="10" width="5.5546875" style="16" customWidth="1"/>
    <col min="11" max="11" width="4.21875" style="16" hidden="1" customWidth="1"/>
    <col min="12" max="12" width="33.44140625" style="7" customWidth="1"/>
    <col min="13" max="16384" width="9.21875" style="5"/>
  </cols>
  <sheetData>
    <row r="1" spans="1:12" ht="12" customHeight="1" x14ac:dyDescent="0.3">
      <c r="A1" s="1"/>
      <c r="B1" s="2"/>
      <c r="C1" s="2"/>
      <c r="D1" s="49"/>
      <c r="E1" s="85" t="s">
        <v>253</v>
      </c>
      <c r="F1" s="85"/>
      <c r="G1" s="85"/>
      <c r="H1" s="85"/>
      <c r="I1" s="85"/>
      <c r="J1" s="49"/>
      <c r="K1" s="3"/>
      <c r="L1" s="4" t="s">
        <v>0</v>
      </c>
    </row>
    <row r="2" spans="1:12" ht="12" customHeight="1" x14ac:dyDescent="0.3">
      <c r="A2" s="6"/>
      <c r="B2" s="54"/>
      <c r="C2" s="54"/>
      <c r="D2" s="55"/>
      <c r="E2" s="86"/>
      <c r="F2" s="86"/>
      <c r="G2" s="86"/>
      <c r="H2" s="86"/>
      <c r="I2" s="86"/>
      <c r="J2" s="55"/>
      <c r="K2" s="56"/>
      <c r="L2" s="8" t="s">
        <v>1</v>
      </c>
    </row>
    <row r="3" spans="1:12" ht="12" customHeight="1" x14ac:dyDescent="0.3">
      <c r="A3" s="6"/>
      <c r="B3" s="54"/>
      <c r="C3" s="54"/>
      <c r="D3" s="55"/>
      <c r="E3" s="86"/>
      <c r="F3" s="86"/>
      <c r="G3" s="86"/>
      <c r="H3" s="86"/>
      <c r="I3" s="86"/>
      <c r="J3" s="55"/>
      <c r="K3" s="56"/>
      <c r="L3" s="9" t="s">
        <v>2</v>
      </c>
    </row>
    <row r="4" spans="1:12" ht="12" customHeight="1" x14ac:dyDescent="0.3">
      <c r="A4" s="6"/>
      <c r="B4" s="54"/>
      <c r="C4" s="54"/>
      <c r="D4" s="55"/>
      <c r="E4" s="86"/>
      <c r="F4" s="86"/>
      <c r="G4" s="86"/>
      <c r="H4" s="86"/>
      <c r="I4" s="86"/>
      <c r="J4" s="55"/>
      <c r="K4" s="56"/>
      <c r="L4" s="10" t="s">
        <v>3</v>
      </c>
    </row>
    <row r="5" spans="1:12" ht="12" customHeight="1" x14ac:dyDescent="0.3">
      <c r="A5" s="6"/>
      <c r="B5" s="54"/>
      <c r="C5" s="54"/>
      <c r="D5" s="55"/>
      <c r="E5" s="86"/>
      <c r="F5" s="86"/>
      <c r="G5" s="86"/>
      <c r="H5" s="86"/>
      <c r="I5" s="86"/>
      <c r="J5" s="55"/>
      <c r="K5" s="56"/>
      <c r="L5" s="10" t="s">
        <v>4</v>
      </c>
    </row>
    <row r="6" spans="1:12" ht="12" customHeight="1" x14ac:dyDescent="0.3">
      <c r="A6" s="11"/>
      <c r="B6" s="12"/>
      <c r="C6" s="12"/>
      <c r="D6" s="50"/>
      <c r="E6" s="87"/>
      <c r="F6" s="87"/>
      <c r="G6" s="87"/>
      <c r="H6" s="87"/>
      <c r="I6" s="87"/>
      <c r="J6" s="50"/>
      <c r="K6" s="13"/>
      <c r="L6" s="14" t="s">
        <v>5</v>
      </c>
    </row>
    <row r="7" spans="1:12" ht="15" x14ac:dyDescent="0.3">
      <c r="A7" s="101" t="s">
        <v>6</v>
      </c>
      <c r="B7" s="102"/>
      <c r="C7" s="102"/>
      <c r="D7" s="102"/>
      <c r="E7" s="102"/>
      <c r="F7" s="102"/>
      <c r="G7" s="102"/>
      <c r="H7" s="103"/>
      <c r="I7" s="103"/>
      <c r="J7" s="103"/>
      <c r="K7" s="103"/>
      <c r="L7" s="104"/>
    </row>
    <row r="8" spans="1:12" s="16" customFormat="1" ht="24" customHeight="1" x14ac:dyDescent="0.3">
      <c r="A8" s="105" t="s">
        <v>7</v>
      </c>
      <c r="B8" s="106"/>
      <c r="C8" s="107"/>
      <c r="D8" s="15" t="s">
        <v>8</v>
      </c>
      <c r="E8" s="15" t="s">
        <v>9</v>
      </c>
      <c r="F8" s="15" t="s">
        <v>10</v>
      </c>
      <c r="G8" s="108" t="s">
        <v>11</v>
      </c>
      <c r="H8" s="109"/>
      <c r="I8" s="15" t="s">
        <v>12</v>
      </c>
      <c r="J8" s="15" t="s">
        <v>13</v>
      </c>
      <c r="K8" s="108" t="s">
        <v>17</v>
      </c>
      <c r="L8" s="110"/>
    </row>
    <row r="9" spans="1:12" x14ac:dyDescent="0.3">
      <c r="A9" s="88" t="s">
        <v>255</v>
      </c>
      <c r="B9" s="89"/>
      <c r="C9" s="111"/>
      <c r="D9" s="89"/>
      <c r="E9" s="89"/>
      <c r="F9" s="89"/>
      <c r="G9" s="89"/>
      <c r="H9" s="89"/>
      <c r="I9" s="89"/>
      <c r="J9" s="89"/>
      <c r="K9" s="89"/>
      <c r="L9" s="90"/>
    </row>
    <row r="10" spans="1:12" x14ac:dyDescent="0.3">
      <c r="A10" s="51">
        <v>0.29166666666666669</v>
      </c>
      <c r="B10" s="21" t="s">
        <v>52</v>
      </c>
      <c r="C10" s="52">
        <f t="shared" ref="C10:C18" si="0">A10+TIME(0,(G10*50),0)</f>
        <v>0.36111111111111116</v>
      </c>
      <c r="D10" s="17">
        <v>1</v>
      </c>
      <c r="E10" s="18" t="s">
        <v>53</v>
      </c>
      <c r="F10" s="19" t="s">
        <v>54</v>
      </c>
      <c r="G10" s="76">
        <v>2</v>
      </c>
      <c r="H10" s="77"/>
      <c r="I10" s="17" t="s">
        <v>55</v>
      </c>
      <c r="J10" s="53" t="s">
        <v>56</v>
      </c>
      <c r="K10" s="21"/>
      <c r="L10" s="57" t="s">
        <v>249</v>
      </c>
    </row>
    <row r="11" spans="1:12" x14ac:dyDescent="0.3">
      <c r="A11" s="51">
        <v>0.29166666666666669</v>
      </c>
      <c r="B11" s="21" t="s">
        <v>52</v>
      </c>
      <c r="C11" s="52">
        <f t="shared" si="0"/>
        <v>0.36111111111111116</v>
      </c>
      <c r="D11" s="17">
        <v>2</v>
      </c>
      <c r="E11" s="18" t="s">
        <v>57</v>
      </c>
      <c r="F11" s="19" t="s">
        <v>58</v>
      </c>
      <c r="G11" s="76">
        <v>2</v>
      </c>
      <c r="H11" s="77"/>
      <c r="I11" s="17" t="s">
        <v>55</v>
      </c>
      <c r="J11" s="53" t="s">
        <v>56</v>
      </c>
      <c r="K11" s="21"/>
      <c r="L11" s="57" t="s">
        <v>249</v>
      </c>
    </row>
    <row r="12" spans="1:12" x14ac:dyDescent="0.3">
      <c r="A12" s="51">
        <v>0.29166666666666669</v>
      </c>
      <c r="B12" s="21" t="s">
        <v>52</v>
      </c>
      <c r="C12" s="52">
        <f t="shared" si="0"/>
        <v>0.36111111111111116</v>
      </c>
      <c r="D12" s="17">
        <v>3</v>
      </c>
      <c r="E12" s="18" t="s">
        <v>59</v>
      </c>
      <c r="F12" s="19" t="s">
        <v>60</v>
      </c>
      <c r="G12" s="76">
        <v>2</v>
      </c>
      <c r="H12" s="77">
        <v>1</v>
      </c>
      <c r="I12" s="17" t="s">
        <v>55</v>
      </c>
      <c r="J12" s="17" t="s">
        <v>61</v>
      </c>
      <c r="K12" s="20" t="s">
        <v>43</v>
      </c>
      <c r="L12" s="58" t="str">
        <f>VLOOKUP(K12,'[1]Daftar Dosen'!C$5:F$39,2,0)</f>
        <v>Dr. Ir. Sardono Sarwito, M.Sc.</v>
      </c>
    </row>
    <row r="13" spans="1:12" x14ac:dyDescent="0.3">
      <c r="A13" s="51">
        <v>0.29166666666666669</v>
      </c>
      <c r="B13" s="21" t="s">
        <v>52</v>
      </c>
      <c r="C13" s="52">
        <f>A13+TIME(0,(G13*50),0)</f>
        <v>0.39583333333333337</v>
      </c>
      <c r="D13" s="17">
        <v>5</v>
      </c>
      <c r="E13" s="17" t="s">
        <v>62</v>
      </c>
      <c r="F13" s="19" t="s">
        <v>63</v>
      </c>
      <c r="G13" s="76">
        <v>3</v>
      </c>
      <c r="H13" s="77">
        <v>1</v>
      </c>
      <c r="I13" s="17" t="s">
        <v>55</v>
      </c>
      <c r="J13" s="17" t="s">
        <v>61</v>
      </c>
      <c r="K13" s="21" t="s">
        <v>34</v>
      </c>
      <c r="L13" s="58" t="str">
        <f>VLOOKUP(K13,'[1]Daftar Dosen'!C$5:F$39,2,0)</f>
        <v>Fadhila Indrayuni Prastyasari, S.T., M.Sc.</v>
      </c>
    </row>
    <row r="14" spans="1:12" x14ac:dyDescent="0.3">
      <c r="A14" s="51">
        <v>0.29166666666666669</v>
      </c>
      <c r="B14" s="21" t="s">
        <v>52</v>
      </c>
      <c r="C14" s="52">
        <f t="shared" si="0"/>
        <v>0.39583333333333337</v>
      </c>
      <c r="D14" s="17" t="s">
        <v>64</v>
      </c>
      <c r="E14" s="18" t="s">
        <v>65</v>
      </c>
      <c r="F14" s="19" t="s">
        <v>66</v>
      </c>
      <c r="G14" s="76">
        <v>3</v>
      </c>
      <c r="H14" s="77"/>
      <c r="I14" s="17" t="s">
        <v>67</v>
      </c>
      <c r="J14" s="17" t="s">
        <v>68</v>
      </c>
      <c r="K14" s="20" t="s">
        <v>30</v>
      </c>
      <c r="L14" s="58" t="str">
        <f>VLOOKUP(K14,'[1]Daftar Dosen'!C$5:F$39,2,0)</f>
        <v>Dr. Eng. Dhimas Widhi Handani, S.T., M.Sc.</v>
      </c>
    </row>
    <row r="15" spans="1:12" x14ac:dyDescent="0.3">
      <c r="A15" s="51">
        <v>0.29166666666666669</v>
      </c>
      <c r="B15" s="21" t="s">
        <v>52</v>
      </c>
      <c r="C15" s="52">
        <f t="shared" si="0"/>
        <v>0.39583333333333337</v>
      </c>
      <c r="D15" s="17">
        <v>1</v>
      </c>
      <c r="E15" s="18" t="s">
        <v>69</v>
      </c>
      <c r="F15" s="19" t="s">
        <v>70</v>
      </c>
      <c r="G15" s="76">
        <v>3</v>
      </c>
      <c r="H15" s="77"/>
      <c r="I15" s="17" t="s">
        <v>71</v>
      </c>
      <c r="J15" s="17" t="s">
        <v>61</v>
      </c>
      <c r="K15" s="20" t="s">
        <v>47</v>
      </c>
      <c r="L15" s="58" t="str">
        <f>VLOOKUP(K15,'[1]Daftar Dosen'!C$5:F$39,2,0)</f>
        <v>Sutopo Purwono Fitri, S.T., M.Eng., Ph.D.</v>
      </c>
    </row>
    <row r="16" spans="1:12" x14ac:dyDescent="0.3">
      <c r="A16" s="51">
        <v>0.29166666666666669</v>
      </c>
      <c r="B16" s="21" t="s">
        <v>52</v>
      </c>
      <c r="C16" s="52">
        <f t="shared" si="0"/>
        <v>0.39583333333333337</v>
      </c>
      <c r="D16" s="17">
        <v>5</v>
      </c>
      <c r="E16" s="18" t="s">
        <v>72</v>
      </c>
      <c r="F16" s="19" t="s">
        <v>73</v>
      </c>
      <c r="G16" s="76">
        <v>3</v>
      </c>
      <c r="H16" s="77"/>
      <c r="I16" s="17" t="s">
        <v>55</v>
      </c>
      <c r="J16" s="17" t="s">
        <v>61</v>
      </c>
      <c r="K16" s="20" t="s">
        <v>24</v>
      </c>
      <c r="L16" s="58" t="str">
        <f>VLOOKUP(K16,'[1]Daftar Dosen'!C$5:F$39,2,0)</f>
        <v>Ir. Aguk Zuhdi M.Fathallah, M.Eng., Ph.D.</v>
      </c>
    </row>
    <row r="17" spans="1:12" x14ac:dyDescent="0.3">
      <c r="A17" s="51">
        <v>0.29166666666666669</v>
      </c>
      <c r="B17" s="21" t="s">
        <v>52</v>
      </c>
      <c r="C17" s="52">
        <f t="shared" si="0"/>
        <v>0.36111111111111116</v>
      </c>
      <c r="D17" s="17">
        <v>8</v>
      </c>
      <c r="E17" s="18" t="s">
        <v>74</v>
      </c>
      <c r="F17" s="19" t="s">
        <v>75</v>
      </c>
      <c r="G17" s="76">
        <v>2</v>
      </c>
      <c r="H17" s="77"/>
      <c r="I17" s="17" t="s">
        <v>76</v>
      </c>
      <c r="J17" s="17" t="s">
        <v>77</v>
      </c>
      <c r="K17" s="20" t="s">
        <v>44</v>
      </c>
      <c r="L17" s="58" t="str">
        <f>VLOOKUP(K17,'[1]Daftar Dosen'!C$5:F$39,2,0)</f>
        <v>Raja Oloan Saut Gurning, S.T., M.Sc., Ph.D.</v>
      </c>
    </row>
    <row r="18" spans="1:12" x14ac:dyDescent="0.3">
      <c r="A18" s="51">
        <v>0.29166666666666669</v>
      </c>
      <c r="B18" s="21" t="s">
        <v>52</v>
      </c>
      <c r="C18" s="52">
        <f t="shared" si="0"/>
        <v>0.36111111111111116</v>
      </c>
      <c r="D18" s="17">
        <v>5</v>
      </c>
      <c r="E18" s="18" t="s">
        <v>78</v>
      </c>
      <c r="F18" s="19" t="s">
        <v>79</v>
      </c>
      <c r="G18" s="76">
        <v>2</v>
      </c>
      <c r="H18" s="77"/>
      <c r="I18" s="17" t="s">
        <v>76</v>
      </c>
      <c r="J18" s="17" t="s">
        <v>77</v>
      </c>
      <c r="K18" s="20" t="s">
        <v>22</v>
      </c>
      <c r="L18" s="58" t="str">
        <f>VLOOKUP(K18,'[1]Daftar Dosen'!C$5:F$39,2,0)</f>
        <v>Adi Kurniawan, S.T., M.T.</v>
      </c>
    </row>
    <row r="19" spans="1:12" x14ac:dyDescent="0.3">
      <c r="A19" s="51">
        <v>0.375</v>
      </c>
      <c r="B19" s="21" t="s">
        <v>52</v>
      </c>
      <c r="C19" s="52">
        <f t="shared" ref="C19:C28" si="1">A19+TIME(0,(G19*50),0)</f>
        <v>0.44444444444444442</v>
      </c>
      <c r="D19" s="17">
        <v>1</v>
      </c>
      <c r="E19" s="18" t="s">
        <v>80</v>
      </c>
      <c r="F19" s="19" t="s">
        <v>81</v>
      </c>
      <c r="G19" s="76">
        <v>2</v>
      </c>
      <c r="H19" s="77"/>
      <c r="I19" s="17" t="s">
        <v>55</v>
      </c>
      <c r="J19" s="53" t="s">
        <v>56</v>
      </c>
      <c r="K19" s="21"/>
      <c r="L19" s="57" t="s">
        <v>249</v>
      </c>
    </row>
    <row r="20" spans="1:12" x14ac:dyDescent="0.3">
      <c r="A20" s="51">
        <v>0.375</v>
      </c>
      <c r="B20" s="21" t="s">
        <v>52</v>
      </c>
      <c r="C20" s="52">
        <f t="shared" si="1"/>
        <v>0.44444444444444442</v>
      </c>
      <c r="D20" s="17">
        <v>1</v>
      </c>
      <c r="E20" s="18" t="s">
        <v>82</v>
      </c>
      <c r="F20" s="19" t="s">
        <v>83</v>
      </c>
      <c r="G20" s="76">
        <v>2</v>
      </c>
      <c r="H20" s="77"/>
      <c r="I20" s="17" t="s">
        <v>76</v>
      </c>
      <c r="J20" s="53" t="s">
        <v>56</v>
      </c>
      <c r="K20" s="21"/>
      <c r="L20" s="57" t="s">
        <v>249</v>
      </c>
    </row>
    <row r="21" spans="1:12" x14ac:dyDescent="0.3">
      <c r="A21" s="51">
        <v>0.375</v>
      </c>
      <c r="B21" s="21" t="s">
        <v>52</v>
      </c>
      <c r="C21" s="52">
        <f t="shared" si="1"/>
        <v>0.44444444444444442</v>
      </c>
      <c r="D21" s="17">
        <v>1</v>
      </c>
      <c r="E21" s="18" t="s">
        <v>84</v>
      </c>
      <c r="F21" s="19" t="s">
        <v>54</v>
      </c>
      <c r="G21" s="76">
        <v>2</v>
      </c>
      <c r="H21" s="77"/>
      <c r="I21" s="17" t="s">
        <v>76</v>
      </c>
      <c r="J21" s="53" t="s">
        <v>56</v>
      </c>
      <c r="K21" s="21"/>
      <c r="L21" s="57" t="s">
        <v>249</v>
      </c>
    </row>
    <row r="22" spans="1:12" x14ac:dyDescent="0.3">
      <c r="A22" s="51">
        <v>0.45833333333333331</v>
      </c>
      <c r="B22" s="21" t="s">
        <v>52</v>
      </c>
      <c r="C22" s="52">
        <f t="shared" si="1"/>
        <v>0.52777777777777779</v>
      </c>
      <c r="D22" s="17">
        <v>3</v>
      </c>
      <c r="E22" s="18" t="s">
        <v>85</v>
      </c>
      <c r="F22" s="19" t="s">
        <v>79</v>
      </c>
      <c r="G22" s="76">
        <v>2</v>
      </c>
      <c r="H22" s="77"/>
      <c r="I22" s="17" t="s">
        <v>55</v>
      </c>
      <c r="J22" s="17" t="s">
        <v>61</v>
      </c>
      <c r="K22" s="20" t="s">
        <v>22</v>
      </c>
      <c r="L22" s="58" t="str">
        <f>VLOOKUP(K22,'[1]Daftar Dosen'!C$5:F$39,2,0)</f>
        <v>Adi Kurniawan, S.T., M.T.</v>
      </c>
    </row>
    <row r="23" spans="1:12" x14ac:dyDescent="0.3">
      <c r="A23" s="51">
        <v>0.41666666666666669</v>
      </c>
      <c r="B23" s="21" t="s">
        <v>52</v>
      </c>
      <c r="C23" s="52">
        <f t="shared" si="1"/>
        <v>0.48611111111111116</v>
      </c>
      <c r="D23" s="17">
        <v>3</v>
      </c>
      <c r="E23" s="18" t="s">
        <v>59</v>
      </c>
      <c r="F23" s="19" t="s">
        <v>60</v>
      </c>
      <c r="G23" s="76">
        <v>2</v>
      </c>
      <c r="H23" s="77">
        <v>1</v>
      </c>
      <c r="I23" s="17" t="s">
        <v>55</v>
      </c>
      <c r="J23" s="17" t="s">
        <v>86</v>
      </c>
      <c r="K23" s="20" t="s">
        <v>43</v>
      </c>
      <c r="L23" s="58" t="str">
        <f>VLOOKUP(K23,'[1]Daftar Dosen'!C$5:F$39,2,0)</f>
        <v>Dr. Ir. Sardono Sarwito, M.Sc.</v>
      </c>
    </row>
    <row r="24" spans="1:12" x14ac:dyDescent="0.3">
      <c r="A24" s="51">
        <v>0.41666666666666669</v>
      </c>
      <c r="B24" s="21" t="s">
        <v>52</v>
      </c>
      <c r="C24" s="52">
        <f t="shared" si="1"/>
        <v>0.52083333333333337</v>
      </c>
      <c r="D24" s="17">
        <v>6</v>
      </c>
      <c r="E24" s="18" t="s">
        <v>87</v>
      </c>
      <c r="F24" s="19" t="s">
        <v>88</v>
      </c>
      <c r="G24" s="76">
        <v>3</v>
      </c>
      <c r="H24" s="77"/>
      <c r="I24" s="17" t="s">
        <v>55</v>
      </c>
      <c r="J24" s="17" t="s">
        <v>61</v>
      </c>
      <c r="K24" s="20" t="s">
        <v>40</v>
      </c>
      <c r="L24" s="58" t="str">
        <f>VLOOKUP(K24,'[1]Daftar Dosen'!C$5:F$39,2,0)</f>
        <v>Prof.Dr. Ketut Buda Artana, S.T., M.Sc.</v>
      </c>
    </row>
    <row r="25" spans="1:12" x14ac:dyDescent="0.3">
      <c r="A25" s="51">
        <v>0.41666666666666669</v>
      </c>
      <c r="B25" s="21" t="s">
        <v>52</v>
      </c>
      <c r="C25" s="52">
        <f t="shared" si="1"/>
        <v>0.52083333333333337</v>
      </c>
      <c r="D25" s="67" t="s">
        <v>89</v>
      </c>
      <c r="E25" s="18" t="s">
        <v>90</v>
      </c>
      <c r="F25" s="19" t="s">
        <v>91</v>
      </c>
      <c r="G25" s="76">
        <v>3</v>
      </c>
      <c r="H25" s="77"/>
      <c r="I25" s="17" t="s">
        <v>71</v>
      </c>
      <c r="J25" s="17" t="s">
        <v>61</v>
      </c>
      <c r="K25" s="20" t="s">
        <v>18</v>
      </c>
      <c r="L25" s="58" t="str">
        <f>VLOOKUP(K25,'[1]Daftar Dosen'!C$5:F$39,2,0)</f>
        <v>Ir. Agoes Ahmad Masroeri, M.Eng., D.Eng.</v>
      </c>
    </row>
    <row r="26" spans="1:12" x14ac:dyDescent="0.3">
      <c r="A26" s="51">
        <v>0.41666666666666669</v>
      </c>
      <c r="B26" s="21" t="s">
        <v>52</v>
      </c>
      <c r="C26" s="52">
        <f t="shared" si="1"/>
        <v>0.52083333333333337</v>
      </c>
      <c r="D26" s="17">
        <v>1</v>
      </c>
      <c r="E26" s="17" t="s">
        <v>92</v>
      </c>
      <c r="F26" s="19" t="s">
        <v>93</v>
      </c>
      <c r="G26" s="76">
        <v>3</v>
      </c>
      <c r="H26" s="77"/>
      <c r="I26" s="17" t="s">
        <v>16</v>
      </c>
      <c r="J26" s="17" t="s">
        <v>61</v>
      </c>
      <c r="K26" s="20" t="s">
        <v>46</v>
      </c>
      <c r="L26" s="58" t="str">
        <f>VLOOKUP(K26,'[1]Daftar Dosen'!C$5:F$39,2,0)</f>
        <v>Prof. Semin, S.T., M.T., Ph.D.</v>
      </c>
    </row>
    <row r="27" spans="1:12" x14ac:dyDescent="0.3">
      <c r="A27" s="51">
        <v>0.41666666666666669</v>
      </c>
      <c r="B27" s="21" t="s">
        <v>52</v>
      </c>
      <c r="C27" s="52">
        <f t="shared" si="1"/>
        <v>0.52083333333333337</v>
      </c>
      <c r="D27" s="17">
        <v>6</v>
      </c>
      <c r="E27" s="17" t="s">
        <v>87</v>
      </c>
      <c r="F27" s="23" t="s">
        <v>88</v>
      </c>
      <c r="G27" s="76">
        <v>3</v>
      </c>
      <c r="H27" s="77"/>
      <c r="I27" s="17" t="s">
        <v>55</v>
      </c>
      <c r="J27" s="17" t="s">
        <v>86</v>
      </c>
      <c r="K27" s="20" t="s">
        <v>34</v>
      </c>
      <c r="L27" s="58" t="str">
        <f>VLOOKUP(K27,'[1]Daftar Dosen'!C$5:F$39,2,0)</f>
        <v>Fadhila Indrayuni Prastyasari, S.T., M.Sc.</v>
      </c>
    </row>
    <row r="28" spans="1:12" x14ac:dyDescent="0.3">
      <c r="A28" s="51">
        <v>0.41666666666666669</v>
      </c>
      <c r="B28" s="21" t="s">
        <v>52</v>
      </c>
      <c r="C28" s="52">
        <f t="shared" si="1"/>
        <v>0.48611111111111116</v>
      </c>
      <c r="D28" s="17">
        <v>3</v>
      </c>
      <c r="E28" s="17" t="s">
        <v>59</v>
      </c>
      <c r="F28" s="19" t="s">
        <v>60</v>
      </c>
      <c r="G28" s="76">
        <v>2</v>
      </c>
      <c r="H28" s="77">
        <v>1</v>
      </c>
      <c r="I28" s="17" t="s">
        <v>76</v>
      </c>
      <c r="J28" s="17" t="s">
        <v>77</v>
      </c>
      <c r="K28" s="20" t="s">
        <v>32</v>
      </c>
      <c r="L28" s="58" t="str">
        <f>VLOOKUP(K28,'[1]Daftar Dosen'!C$5:F$39,2,0)</f>
        <v>Dr. Emmy Pratiwi, S.T.</v>
      </c>
    </row>
    <row r="29" spans="1:12" x14ac:dyDescent="0.3">
      <c r="A29" s="51">
        <v>0.54166666666666663</v>
      </c>
      <c r="B29" s="21" t="s">
        <v>52</v>
      </c>
      <c r="C29" s="52">
        <f t="shared" ref="C29:C33" si="2">A29+TIME(0,(G29*50),0)</f>
        <v>0.61111111111111105</v>
      </c>
      <c r="D29" s="24" t="s">
        <v>94</v>
      </c>
      <c r="E29" s="25" t="s">
        <v>95</v>
      </c>
      <c r="F29" s="26" t="s">
        <v>96</v>
      </c>
      <c r="G29" s="76">
        <v>2</v>
      </c>
      <c r="H29" s="77"/>
      <c r="I29" s="24" t="s">
        <v>55</v>
      </c>
      <c r="J29" s="24" t="s">
        <v>61</v>
      </c>
      <c r="K29" s="27" t="s">
        <v>47</v>
      </c>
      <c r="L29" s="59" t="str">
        <f>VLOOKUP(K29,'[1]Daftar Dosen'!C$5:F$39,2,0)</f>
        <v>Sutopo Purwono Fitri, S.T., M.Eng., Ph.D.</v>
      </c>
    </row>
    <row r="30" spans="1:12" x14ac:dyDescent="0.3">
      <c r="A30" s="51">
        <v>0.54166666666666663</v>
      </c>
      <c r="B30" s="21" t="s">
        <v>52</v>
      </c>
      <c r="C30" s="52">
        <f t="shared" si="2"/>
        <v>0.64583333333333326</v>
      </c>
      <c r="D30" s="17">
        <v>5</v>
      </c>
      <c r="E30" s="18" t="s">
        <v>62</v>
      </c>
      <c r="F30" s="19" t="s">
        <v>63</v>
      </c>
      <c r="G30" s="76">
        <v>3</v>
      </c>
      <c r="H30" s="77">
        <v>1</v>
      </c>
      <c r="I30" s="17" t="s">
        <v>55</v>
      </c>
      <c r="J30" s="17" t="s">
        <v>86</v>
      </c>
      <c r="K30" s="20" t="s">
        <v>48</v>
      </c>
      <c r="L30" s="58" t="str">
        <f>VLOOKUP(K30,'[1]Daftar Dosen'!C$5:F$39,2,0)</f>
        <v>Ir. Tony Bambang Musriyadi, PGD., M.M.T.</v>
      </c>
    </row>
    <row r="31" spans="1:12" x14ac:dyDescent="0.3">
      <c r="A31" s="51">
        <v>0.54166666666666663</v>
      </c>
      <c r="B31" s="21" t="s">
        <v>52</v>
      </c>
      <c r="C31" s="52">
        <f t="shared" si="2"/>
        <v>0.64583333333333326</v>
      </c>
      <c r="D31" s="17">
        <v>8</v>
      </c>
      <c r="E31" s="18" t="s">
        <v>97</v>
      </c>
      <c r="F31" s="19" t="s">
        <v>98</v>
      </c>
      <c r="G31" s="76">
        <v>3</v>
      </c>
      <c r="H31" s="77"/>
      <c r="I31" s="17" t="s">
        <v>55</v>
      </c>
      <c r="J31" s="17" t="s">
        <v>61</v>
      </c>
      <c r="K31" s="20" t="s">
        <v>29</v>
      </c>
      <c r="L31" s="58" t="str">
        <f>VLOOKUP(K31,'[1]Daftar Dosen'!C$5:F$39,2,0)</f>
        <v>Ir. Dwi Priyanta, M.S.E.</v>
      </c>
    </row>
    <row r="32" spans="1:12" x14ac:dyDescent="0.3">
      <c r="A32" s="51">
        <v>0.54166666666666663</v>
      </c>
      <c r="B32" s="21" t="s">
        <v>52</v>
      </c>
      <c r="C32" s="52">
        <f t="shared" si="2"/>
        <v>0.64583333333333326</v>
      </c>
      <c r="D32" s="17">
        <v>5</v>
      </c>
      <c r="E32" s="17" t="s">
        <v>72</v>
      </c>
      <c r="F32" s="19" t="s">
        <v>73</v>
      </c>
      <c r="G32" s="76">
        <v>3</v>
      </c>
      <c r="H32" s="77"/>
      <c r="I32" s="17" t="s">
        <v>55</v>
      </c>
      <c r="J32" s="17" t="s">
        <v>86</v>
      </c>
      <c r="K32" s="20" t="s">
        <v>24</v>
      </c>
      <c r="L32" s="58" t="str">
        <f>VLOOKUP(K32,'[1]Daftar Dosen'!C$5:F$39,2,0)</f>
        <v>Ir. Aguk Zuhdi M.Fathallah, M.Eng., Ph.D.</v>
      </c>
    </row>
    <row r="33" spans="1:12" ht="13.2" customHeight="1" x14ac:dyDescent="0.3">
      <c r="A33" s="51">
        <v>0.54166666666666663</v>
      </c>
      <c r="B33" s="21" t="s">
        <v>52</v>
      </c>
      <c r="C33" s="52">
        <f t="shared" si="2"/>
        <v>0.64583333333333326</v>
      </c>
      <c r="D33" s="17">
        <v>5</v>
      </c>
      <c r="E33" s="18" t="s">
        <v>99</v>
      </c>
      <c r="F33" s="19" t="s">
        <v>100</v>
      </c>
      <c r="G33" s="76">
        <v>3</v>
      </c>
      <c r="H33" s="77"/>
      <c r="I33" s="17" t="s">
        <v>76</v>
      </c>
      <c r="J33" s="17" t="s">
        <v>77</v>
      </c>
      <c r="K33" s="20" t="s">
        <v>39</v>
      </c>
      <c r="L33" s="58" t="str">
        <f>VLOOKUP(K33,'[1]Daftar Dosen'!C$5:F$39,2,0)</f>
        <v>Juniarko Prananda, S.T., M.T.</v>
      </c>
    </row>
    <row r="34" spans="1:12" x14ac:dyDescent="0.3">
      <c r="A34" s="51">
        <v>0.54166666666666663</v>
      </c>
      <c r="B34" s="21" t="s">
        <v>52</v>
      </c>
      <c r="C34" s="52">
        <v>0.61111111111111105</v>
      </c>
      <c r="D34" s="17">
        <v>1</v>
      </c>
      <c r="E34" s="18" t="s">
        <v>82</v>
      </c>
      <c r="F34" s="23" t="s">
        <v>83</v>
      </c>
      <c r="G34" s="76">
        <v>2</v>
      </c>
      <c r="H34" s="77"/>
      <c r="I34" s="17" t="s">
        <v>55</v>
      </c>
      <c r="J34" s="53" t="s">
        <v>56</v>
      </c>
      <c r="K34" s="21"/>
      <c r="L34" s="57" t="s">
        <v>249</v>
      </c>
    </row>
    <row r="35" spans="1:12" x14ac:dyDescent="0.3">
      <c r="A35" s="51">
        <v>0.625</v>
      </c>
      <c r="B35" s="21" t="s">
        <v>52</v>
      </c>
      <c r="C35" s="52">
        <f>A35+TIME(0,(G35*50),0)</f>
        <v>0.72916666666666663</v>
      </c>
      <c r="D35" s="17">
        <v>3</v>
      </c>
      <c r="E35" s="18" t="s">
        <v>101</v>
      </c>
      <c r="F35" s="19" t="s">
        <v>102</v>
      </c>
      <c r="G35" s="76">
        <v>3</v>
      </c>
      <c r="H35" s="77"/>
      <c r="I35" s="17" t="s">
        <v>55</v>
      </c>
      <c r="J35" s="17" t="s">
        <v>86</v>
      </c>
      <c r="K35" s="20" t="s">
        <v>23</v>
      </c>
      <c r="L35" s="58" t="str">
        <f>VLOOKUP(K35,'[1]Daftar Dosen'!C$5:F$39,2,0)</f>
        <v>Ir. Amiadji, M.Sc.</v>
      </c>
    </row>
    <row r="36" spans="1:12" x14ac:dyDescent="0.3">
      <c r="A36" s="51">
        <v>0.66666666666666663</v>
      </c>
      <c r="B36" s="21" t="s">
        <v>52</v>
      </c>
      <c r="C36" s="52">
        <f t="shared" ref="C36:C41" si="3">A36+TIME(0,(G36*50),0)</f>
        <v>0.73611111111111105</v>
      </c>
      <c r="D36" s="17" t="s">
        <v>94</v>
      </c>
      <c r="E36" s="18" t="s">
        <v>103</v>
      </c>
      <c r="F36" s="19" t="s">
        <v>104</v>
      </c>
      <c r="G36" s="76">
        <v>2</v>
      </c>
      <c r="H36" s="77"/>
      <c r="I36" s="17" t="s">
        <v>105</v>
      </c>
      <c r="J36" s="17" t="s">
        <v>68</v>
      </c>
      <c r="K36" s="20" t="s">
        <v>41</v>
      </c>
      <c r="L36" s="58" t="str">
        <f>VLOOKUP(K36,'[1]Daftar Dosen'!C$5:F$39,2,0)</f>
        <v>Dr. I Made Ariana, S.T., M.T.</v>
      </c>
    </row>
    <row r="37" spans="1:12" x14ac:dyDescent="0.3">
      <c r="A37" s="51">
        <v>0.66666666666666663</v>
      </c>
      <c r="B37" s="21" t="s">
        <v>52</v>
      </c>
      <c r="C37" s="52">
        <f t="shared" si="3"/>
        <v>0.73611111111111105</v>
      </c>
      <c r="D37" s="17">
        <v>7</v>
      </c>
      <c r="E37" s="18" t="s">
        <v>106</v>
      </c>
      <c r="F37" s="19" t="s">
        <v>107</v>
      </c>
      <c r="G37" s="76">
        <v>2</v>
      </c>
      <c r="H37" s="77"/>
      <c r="I37" s="17" t="s">
        <v>55</v>
      </c>
      <c r="J37" s="17" t="s">
        <v>61</v>
      </c>
      <c r="K37" s="20" t="s">
        <v>45</v>
      </c>
      <c r="L37" s="58" t="str">
        <f>VLOOKUP(K37,'[1]Daftar Dosen'!C$5:F$39,2,0)</f>
        <v>Sunarsih, S.T., M.Eng., Ph.D.</v>
      </c>
    </row>
    <row r="38" spans="1:12" x14ac:dyDescent="0.3">
      <c r="A38" s="51">
        <v>0.66666666666666663</v>
      </c>
      <c r="B38" s="21" t="s">
        <v>52</v>
      </c>
      <c r="C38" s="52">
        <f t="shared" si="3"/>
        <v>0.77083333333333326</v>
      </c>
      <c r="D38" s="17">
        <v>6</v>
      </c>
      <c r="E38" s="18" t="s">
        <v>108</v>
      </c>
      <c r="F38" s="19" t="s">
        <v>109</v>
      </c>
      <c r="G38" s="76">
        <v>3</v>
      </c>
      <c r="H38" s="77"/>
      <c r="I38" s="17" t="s">
        <v>76</v>
      </c>
      <c r="J38" s="17" t="s">
        <v>77</v>
      </c>
      <c r="K38" s="20" t="s">
        <v>49</v>
      </c>
      <c r="L38" s="58" t="str">
        <f>VLOOKUP(K38,'[1]Daftar Dosen'!C$5:F$39,2,0)</f>
        <v>Taufik Fajar Nugroho, S.T., M.Sc.</v>
      </c>
    </row>
    <row r="39" spans="1:12" x14ac:dyDescent="0.3">
      <c r="A39" s="51">
        <v>0.66666666666666663</v>
      </c>
      <c r="B39" s="21" t="s">
        <v>52</v>
      </c>
      <c r="C39" s="52">
        <f t="shared" si="3"/>
        <v>0.77083333333333326</v>
      </c>
      <c r="D39" s="17">
        <v>6</v>
      </c>
      <c r="E39" s="18" t="s">
        <v>110</v>
      </c>
      <c r="F39" s="23" t="s">
        <v>111</v>
      </c>
      <c r="G39" s="76">
        <v>3</v>
      </c>
      <c r="H39" s="77"/>
      <c r="I39" s="17" t="s">
        <v>55</v>
      </c>
      <c r="J39" s="17" t="s">
        <v>86</v>
      </c>
      <c r="K39" s="20" t="s">
        <v>35</v>
      </c>
      <c r="L39" s="58" t="str">
        <f>VLOOKUP(K39,'[1]Daftar Dosen'!C$5:F$39,2,0)</f>
        <v>Ir. Hari Prastowo, M.Sc.</v>
      </c>
    </row>
    <row r="40" spans="1:12" x14ac:dyDescent="0.3">
      <c r="A40" s="51">
        <v>0.66666666666666663</v>
      </c>
      <c r="B40" s="21" t="s">
        <v>52</v>
      </c>
      <c r="C40" s="52">
        <f t="shared" si="3"/>
        <v>0.77083333333333326</v>
      </c>
      <c r="D40" s="17">
        <v>3</v>
      </c>
      <c r="E40" s="18" t="s">
        <v>112</v>
      </c>
      <c r="F40" s="19" t="s">
        <v>113</v>
      </c>
      <c r="G40" s="76">
        <v>3</v>
      </c>
      <c r="H40" s="77"/>
      <c r="I40" s="17" t="s">
        <v>76</v>
      </c>
      <c r="J40" s="17" t="s">
        <v>77</v>
      </c>
      <c r="K40" s="20" t="s">
        <v>22</v>
      </c>
      <c r="L40" s="58" t="str">
        <f>VLOOKUP(K40,'[1]Daftar Dosen'!C$5:F$39,2,0)</f>
        <v>Adi Kurniawan, S.T., M.T.</v>
      </c>
    </row>
    <row r="41" spans="1:12" x14ac:dyDescent="0.3">
      <c r="A41" s="51">
        <v>0.66666666666666663</v>
      </c>
      <c r="B41" s="21" t="s">
        <v>52</v>
      </c>
      <c r="C41" s="52">
        <f t="shared" si="3"/>
        <v>0.73611111111111105</v>
      </c>
      <c r="D41" s="17" t="s">
        <v>94</v>
      </c>
      <c r="E41" s="18" t="s">
        <v>114</v>
      </c>
      <c r="F41" s="19" t="s">
        <v>115</v>
      </c>
      <c r="G41" s="76">
        <v>2</v>
      </c>
      <c r="H41" s="77"/>
      <c r="I41" s="17" t="s">
        <v>55</v>
      </c>
      <c r="J41" s="17" t="s">
        <v>61</v>
      </c>
      <c r="K41" s="20" t="s">
        <v>39</v>
      </c>
      <c r="L41" s="58" t="str">
        <f>VLOOKUP(K41,'[1]Daftar Dosen'!C$5:F$39,2,0)</f>
        <v>Juniarko Prananda, S.T., M.T.</v>
      </c>
    </row>
    <row r="42" spans="1:12" x14ac:dyDescent="0.3">
      <c r="A42" s="88" t="s">
        <v>256</v>
      </c>
      <c r="B42" s="89"/>
      <c r="C42" s="89"/>
      <c r="D42" s="89"/>
      <c r="E42" s="89"/>
      <c r="F42" s="89"/>
      <c r="G42" s="89"/>
      <c r="H42" s="89"/>
      <c r="I42" s="89"/>
      <c r="J42" s="89"/>
      <c r="K42" s="89"/>
      <c r="L42" s="90"/>
    </row>
    <row r="43" spans="1:12" x14ac:dyDescent="0.3">
      <c r="A43" s="51">
        <v>0.29166666666666669</v>
      </c>
      <c r="B43" s="21" t="s">
        <v>52</v>
      </c>
      <c r="C43" s="52">
        <f t="shared" ref="C43:C48" si="4">A43+TIME(0,(G43*50),0)</f>
        <v>0.36111111111111116</v>
      </c>
      <c r="D43" s="17">
        <v>1</v>
      </c>
      <c r="E43" s="17" t="s">
        <v>121</v>
      </c>
      <c r="F43" s="62" t="s">
        <v>122</v>
      </c>
      <c r="G43" s="76">
        <v>2</v>
      </c>
      <c r="H43" s="77"/>
      <c r="I43" s="17" t="s">
        <v>55</v>
      </c>
      <c r="J43" s="53" t="s">
        <v>56</v>
      </c>
      <c r="K43" s="21"/>
      <c r="L43" s="57" t="s">
        <v>249</v>
      </c>
    </row>
    <row r="44" spans="1:12" x14ac:dyDescent="0.3">
      <c r="A44" s="51">
        <v>0.29166666666666669</v>
      </c>
      <c r="B44" s="21" t="s">
        <v>52</v>
      </c>
      <c r="C44" s="52">
        <f t="shared" si="4"/>
        <v>0.39583333333333337</v>
      </c>
      <c r="D44" s="17">
        <v>1</v>
      </c>
      <c r="E44" s="18" t="s">
        <v>123</v>
      </c>
      <c r="F44" s="23" t="s">
        <v>124</v>
      </c>
      <c r="G44" s="76">
        <v>3</v>
      </c>
      <c r="H44" s="77"/>
      <c r="I44" s="17" t="s">
        <v>71</v>
      </c>
      <c r="J44" s="17" t="s">
        <v>61</v>
      </c>
      <c r="K44" s="20" t="s">
        <v>40</v>
      </c>
      <c r="L44" s="58" t="str">
        <f>VLOOKUP(K44,'[1]Daftar Dosen'!C$5:F$39,2,0)</f>
        <v>Prof.Dr. Ketut Buda Artana, S.T., M.Sc.</v>
      </c>
    </row>
    <row r="45" spans="1:12" x14ac:dyDescent="0.3">
      <c r="A45" s="51">
        <v>0.29166666666666669</v>
      </c>
      <c r="B45" s="21" t="s">
        <v>52</v>
      </c>
      <c r="C45" s="52">
        <f t="shared" si="4"/>
        <v>0.39583333333333337</v>
      </c>
      <c r="D45" s="17" t="s">
        <v>94</v>
      </c>
      <c r="E45" s="17" t="s">
        <v>125</v>
      </c>
      <c r="F45" s="19" t="s">
        <v>126</v>
      </c>
      <c r="G45" s="76">
        <v>3</v>
      </c>
      <c r="H45" s="77"/>
      <c r="I45" s="17" t="s">
        <v>127</v>
      </c>
      <c r="J45" s="17" t="s">
        <v>77</v>
      </c>
      <c r="K45" s="21" t="s">
        <v>25</v>
      </c>
      <c r="L45" s="58" t="str">
        <f>VLOOKUP(K45,'[1]Daftar Dosen'!C$5:F$39,2,0)</f>
        <v>Beny Cahyono,  S.T., M.T., Ph.D.</v>
      </c>
    </row>
    <row r="46" spans="1:12" x14ac:dyDescent="0.3">
      <c r="A46" s="51">
        <v>0.29166666666666669</v>
      </c>
      <c r="B46" s="21" t="s">
        <v>52</v>
      </c>
      <c r="C46" s="52">
        <f t="shared" si="4"/>
        <v>0.39583333333333337</v>
      </c>
      <c r="D46" s="17">
        <v>5</v>
      </c>
      <c r="E46" s="18" t="s">
        <v>128</v>
      </c>
      <c r="F46" s="19" t="s">
        <v>129</v>
      </c>
      <c r="G46" s="76">
        <v>3</v>
      </c>
      <c r="H46" s="77"/>
      <c r="I46" s="17" t="s">
        <v>55</v>
      </c>
      <c r="J46" s="17" t="s">
        <v>61</v>
      </c>
      <c r="K46" s="20" t="s">
        <v>27</v>
      </c>
      <c r="L46" s="58" t="str">
        <f>VLOOKUP(K46,'[1]Daftar Dosen'!C$5:F$39,2,0)</f>
        <v>Dr. Eng. M. Badrus Zaman, S.T., M.T.</v>
      </c>
    </row>
    <row r="47" spans="1:12" s="29" customFormat="1" x14ac:dyDescent="0.3">
      <c r="A47" s="51">
        <v>0.29166666666666669</v>
      </c>
      <c r="B47" s="21" t="s">
        <v>52</v>
      </c>
      <c r="C47" s="52">
        <f t="shared" si="4"/>
        <v>0.39583333333333337</v>
      </c>
      <c r="D47" s="17">
        <v>6</v>
      </c>
      <c r="E47" s="17" t="s">
        <v>130</v>
      </c>
      <c r="F47" s="23" t="s">
        <v>131</v>
      </c>
      <c r="G47" s="76">
        <v>3</v>
      </c>
      <c r="H47" s="77"/>
      <c r="I47" s="17" t="s">
        <v>55</v>
      </c>
      <c r="J47" s="17" t="s">
        <v>61</v>
      </c>
      <c r="K47" s="30" t="s">
        <v>49</v>
      </c>
      <c r="L47" s="58" t="str">
        <f>VLOOKUP(K47,'[1]Daftar Dosen'!C$5:F$39,2,0)</f>
        <v>Taufik Fajar Nugroho, S.T., M.Sc.</v>
      </c>
    </row>
    <row r="48" spans="1:12" s="22" customFormat="1" x14ac:dyDescent="0.3">
      <c r="A48" s="51">
        <v>0.29166666666666669</v>
      </c>
      <c r="B48" s="21" t="s">
        <v>52</v>
      </c>
      <c r="C48" s="52">
        <f t="shared" si="4"/>
        <v>0.36111111111111116</v>
      </c>
      <c r="D48" s="17">
        <v>5</v>
      </c>
      <c r="E48" s="17" t="s">
        <v>132</v>
      </c>
      <c r="F48" s="19" t="s">
        <v>133</v>
      </c>
      <c r="G48" s="76">
        <v>2</v>
      </c>
      <c r="H48" s="77">
        <v>1</v>
      </c>
      <c r="I48" s="17" t="s">
        <v>76</v>
      </c>
      <c r="J48" s="17" t="s">
        <v>77</v>
      </c>
      <c r="K48" s="30" t="s">
        <v>32</v>
      </c>
      <c r="L48" s="58" t="str">
        <f>VLOOKUP(K48,'[1]Daftar Dosen'!C$5:F$39,2,0)</f>
        <v>Dr. Emmy Pratiwi, S.T.</v>
      </c>
    </row>
    <row r="49" spans="1:12" x14ac:dyDescent="0.3">
      <c r="A49" s="51">
        <v>0.375</v>
      </c>
      <c r="B49" s="21" t="s">
        <v>52</v>
      </c>
      <c r="C49" s="52">
        <f t="shared" ref="C49:C54" si="5">A49+TIME(0,(G49*50),0)</f>
        <v>0.44444444444444442</v>
      </c>
      <c r="D49" s="17">
        <v>1</v>
      </c>
      <c r="E49" s="17" t="s">
        <v>80</v>
      </c>
      <c r="F49" s="62" t="s">
        <v>81</v>
      </c>
      <c r="G49" s="76">
        <v>2</v>
      </c>
      <c r="H49" s="77"/>
      <c r="I49" s="17" t="s">
        <v>76</v>
      </c>
      <c r="J49" s="53" t="s">
        <v>56</v>
      </c>
      <c r="K49" s="21"/>
      <c r="L49" s="57" t="s">
        <v>249</v>
      </c>
    </row>
    <row r="50" spans="1:12" x14ac:dyDescent="0.3">
      <c r="A50" s="51">
        <v>0.41666666666666669</v>
      </c>
      <c r="B50" s="21" t="s">
        <v>52</v>
      </c>
      <c r="C50" s="52">
        <f t="shared" si="5"/>
        <v>0.48611111111111116</v>
      </c>
      <c r="D50" s="17">
        <v>3</v>
      </c>
      <c r="E50" s="17" t="s">
        <v>85</v>
      </c>
      <c r="F50" s="19" t="s">
        <v>79</v>
      </c>
      <c r="G50" s="76">
        <v>2</v>
      </c>
      <c r="H50" s="77"/>
      <c r="I50" s="17" t="s">
        <v>55</v>
      </c>
      <c r="J50" s="17" t="s">
        <v>86</v>
      </c>
      <c r="K50" s="30" t="s">
        <v>22</v>
      </c>
      <c r="L50" s="58" t="str">
        <f>VLOOKUP(K50,'[1]Daftar Dosen'!C$5:F$39,2,0)</f>
        <v>Adi Kurniawan, S.T., M.T.</v>
      </c>
    </row>
    <row r="51" spans="1:12" x14ac:dyDescent="0.3">
      <c r="A51" s="51">
        <v>0.41666666666666669</v>
      </c>
      <c r="B51" s="21" t="s">
        <v>52</v>
      </c>
      <c r="C51" s="52">
        <f t="shared" si="5"/>
        <v>0.48611111111111116</v>
      </c>
      <c r="D51" s="17">
        <v>1</v>
      </c>
      <c r="E51" s="17" t="s">
        <v>134</v>
      </c>
      <c r="F51" s="19" t="s">
        <v>135</v>
      </c>
      <c r="G51" s="76">
        <v>2</v>
      </c>
      <c r="H51" s="77"/>
      <c r="I51" s="17" t="s">
        <v>71</v>
      </c>
      <c r="J51" s="17" t="s">
        <v>61</v>
      </c>
      <c r="K51" s="21" t="s">
        <v>44</v>
      </c>
      <c r="L51" s="58" t="str">
        <f>VLOOKUP(K51,'[1]Daftar Dosen'!C$5:F$39,2,0)</f>
        <v>Raja Oloan Saut Gurning, S.T., M.Sc., Ph.D.</v>
      </c>
    </row>
    <row r="52" spans="1:12" x14ac:dyDescent="0.3">
      <c r="A52" s="51">
        <v>0.41666666666666669</v>
      </c>
      <c r="B52" s="21" t="s">
        <v>52</v>
      </c>
      <c r="C52" s="52">
        <f t="shared" si="5"/>
        <v>0.52083333333333337</v>
      </c>
      <c r="D52" s="17" t="s">
        <v>64</v>
      </c>
      <c r="E52" s="17" t="s">
        <v>136</v>
      </c>
      <c r="F52" s="19" t="s">
        <v>137</v>
      </c>
      <c r="G52" s="76">
        <v>3</v>
      </c>
      <c r="H52" s="77"/>
      <c r="I52" s="17" t="s">
        <v>127</v>
      </c>
      <c r="J52" s="17" t="s">
        <v>77</v>
      </c>
      <c r="K52" s="21" t="s">
        <v>51</v>
      </c>
      <c r="L52" s="58" t="str">
        <f>VLOOKUP(K52,'[1]Daftar Dosen'!C$5:F$39,2,0)</f>
        <v>Dr.Ing. Wolfgang Busse</v>
      </c>
    </row>
    <row r="53" spans="1:12" ht="13.2" customHeight="1" x14ac:dyDescent="0.3">
      <c r="A53" s="51">
        <v>0.41666666666666669</v>
      </c>
      <c r="B53" s="21" t="s">
        <v>52</v>
      </c>
      <c r="C53" s="52">
        <f t="shared" si="5"/>
        <v>0.52083333333333337</v>
      </c>
      <c r="D53" s="17">
        <v>3</v>
      </c>
      <c r="E53" s="17" t="s">
        <v>138</v>
      </c>
      <c r="F53" s="19" t="s">
        <v>139</v>
      </c>
      <c r="G53" s="76">
        <v>3</v>
      </c>
      <c r="H53" s="77"/>
      <c r="I53" s="17" t="s">
        <v>55</v>
      </c>
      <c r="J53" s="17" t="s">
        <v>61</v>
      </c>
      <c r="K53" s="30" t="s">
        <v>48</v>
      </c>
      <c r="L53" s="58" t="str">
        <f>VLOOKUP(K53,'[1]Daftar Dosen'!C$5:F$39,2,0)</f>
        <v>Ir. Tony Bambang Musriyadi, PGD., M.M.T.</v>
      </c>
    </row>
    <row r="54" spans="1:12" x14ac:dyDescent="0.3">
      <c r="A54" s="51">
        <v>0.41666666666666669</v>
      </c>
      <c r="B54" s="21" t="s">
        <v>52</v>
      </c>
      <c r="C54" s="52">
        <f t="shared" si="5"/>
        <v>0.48611111111111116</v>
      </c>
      <c r="D54" s="17">
        <v>5</v>
      </c>
      <c r="E54" s="17" t="s">
        <v>140</v>
      </c>
      <c r="F54" s="19" t="s">
        <v>141</v>
      </c>
      <c r="G54" s="76">
        <v>2</v>
      </c>
      <c r="H54" s="77"/>
      <c r="I54" s="17" t="s">
        <v>76</v>
      </c>
      <c r="J54" s="17" t="s">
        <v>77</v>
      </c>
      <c r="K54" s="30" t="s">
        <v>27</v>
      </c>
      <c r="L54" s="58" t="str">
        <f>VLOOKUP(K54,'[1]Daftar Dosen'!C$5:F$39,2,0)</f>
        <v>Dr. Eng. M. Badrus Zaman, S.T., M.T.</v>
      </c>
    </row>
    <row r="55" spans="1:12" x14ac:dyDescent="0.3">
      <c r="A55" s="51">
        <v>0.41666666666666669</v>
      </c>
      <c r="B55" s="21" t="s">
        <v>52</v>
      </c>
      <c r="C55" s="52">
        <f>A55+TIME(0,(G55*50),0)</f>
        <v>0.48611111111111116</v>
      </c>
      <c r="D55" s="17">
        <v>7</v>
      </c>
      <c r="E55" s="17" t="s">
        <v>106</v>
      </c>
      <c r="F55" s="23" t="s">
        <v>107</v>
      </c>
      <c r="G55" s="76">
        <v>2</v>
      </c>
      <c r="H55" s="77"/>
      <c r="I55" s="17" t="s">
        <v>55</v>
      </c>
      <c r="J55" s="17" t="s">
        <v>86</v>
      </c>
      <c r="K55" s="30" t="s">
        <v>45</v>
      </c>
      <c r="L55" s="58" t="str">
        <f>VLOOKUP(K55,'[1]Daftar Dosen'!C$5:F$39,2,0)</f>
        <v>Sunarsih, S.T., M.Eng., Ph.D.</v>
      </c>
    </row>
    <row r="56" spans="1:12" x14ac:dyDescent="0.3">
      <c r="A56" s="51">
        <v>0.54166666666666696</v>
      </c>
      <c r="B56" s="21" t="s">
        <v>52</v>
      </c>
      <c r="C56" s="52">
        <v>0.64583333333333359</v>
      </c>
      <c r="D56" s="17">
        <v>1</v>
      </c>
      <c r="E56" s="17" t="s">
        <v>142</v>
      </c>
      <c r="F56" s="62" t="s">
        <v>143</v>
      </c>
      <c r="G56" s="76">
        <v>2</v>
      </c>
      <c r="H56" s="77"/>
      <c r="I56" s="17" t="s">
        <v>55</v>
      </c>
      <c r="J56" s="53" t="s">
        <v>56</v>
      </c>
      <c r="K56" s="21"/>
      <c r="L56" s="57" t="s">
        <v>249</v>
      </c>
    </row>
    <row r="57" spans="1:12" x14ac:dyDescent="0.3">
      <c r="A57" s="51">
        <v>0.625</v>
      </c>
      <c r="B57" s="21" t="s">
        <v>52</v>
      </c>
      <c r="C57" s="52">
        <v>0.69444444444444442</v>
      </c>
      <c r="D57" s="17">
        <v>1</v>
      </c>
      <c r="E57" s="17" t="s">
        <v>144</v>
      </c>
      <c r="F57" s="62" t="s">
        <v>145</v>
      </c>
      <c r="G57" s="76">
        <v>2</v>
      </c>
      <c r="H57" s="77"/>
      <c r="I57" s="17" t="s">
        <v>55</v>
      </c>
      <c r="J57" s="53" t="s">
        <v>56</v>
      </c>
      <c r="K57" s="21"/>
      <c r="L57" s="57" t="s">
        <v>249</v>
      </c>
    </row>
    <row r="58" spans="1:12" x14ac:dyDescent="0.3">
      <c r="A58" s="51">
        <v>0.625</v>
      </c>
      <c r="B58" s="21" t="s">
        <v>52</v>
      </c>
      <c r="C58" s="52">
        <v>0.69444444444444442</v>
      </c>
      <c r="D58" s="17">
        <v>1</v>
      </c>
      <c r="E58" s="17" t="s">
        <v>142</v>
      </c>
      <c r="F58" s="62" t="s">
        <v>143</v>
      </c>
      <c r="G58" s="76">
        <v>2</v>
      </c>
      <c r="H58" s="77"/>
      <c r="I58" s="17" t="s">
        <v>76</v>
      </c>
      <c r="J58" s="17" t="s">
        <v>56</v>
      </c>
      <c r="K58" s="21"/>
      <c r="L58" s="57" t="s">
        <v>249</v>
      </c>
    </row>
    <row r="59" spans="1:12" x14ac:dyDescent="0.3">
      <c r="A59" s="51">
        <v>0.54166666666666663</v>
      </c>
      <c r="B59" s="21" t="s">
        <v>52</v>
      </c>
      <c r="C59" s="52">
        <f>A59+TIME(0,(G59*50),0)</f>
        <v>0.64583333333333326</v>
      </c>
      <c r="D59" s="17">
        <v>6</v>
      </c>
      <c r="E59" s="18" t="s">
        <v>130</v>
      </c>
      <c r="F59" s="19" t="s">
        <v>131</v>
      </c>
      <c r="G59" s="76">
        <v>3</v>
      </c>
      <c r="H59" s="77"/>
      <c r="I59" s="17" t="s">
        <v>55</v>
      </c>
      <c r="J59" s="17" t="s">
        <v>86</v>
      </c>
      <c r="K59" s="20" t="s">
        <v>19</v>
      </c>
      <c r="L59" s="58" t="str">
        <f>VLOOKUP(K59,'[1]Daftar Dosen'!C$5:F$39,2,0)</f>
        <v>Ir. Alam Baheramsyah, M.Sc.</v>
      </c>
    </row>
    <row r="60" spans="1:12" x14ac:dyDescent="0.3">
      <c r="A60" s="51">
        <v>0.54166666666666663</v>
      </c>
      <c r="B60" s="21" t="s">
        <v>52</v>
      </c>
      <c r="C60" s="52">
        <f>A60+TIME(0,(G60*50),0)</f>
        <v>0.61111111111111105</v>
      </c>
      <c r="D60" s="24">
        <v>3</v>
      </c>
      <c r="E60" s="24" t="s">
        <v>146</v>
      </c>
      <c r="F60" s="26" t="s">
        <v>139</v>
      </c>
      <c r="G60" s="76">
        <v>2</v>
      </c>
      <c r="H60" s="77"/>
      <c r="I60" s="17" t="s">
        <v>76</v>
      </c>
      <c r="J60" s="17" t="s">
        <v>77</v>
      </c>
      <c r="K60" s="20" t="s">
        <v>42</v>
      </c>
      <c r="L60" s="58" t="str">
        <f>VLOOKUP(K60,'[1]Daftar Dosen'!C$5:F$39,2,0)</f>
        <v>Dr. Nurhadi Siswantoro, S.T., M.T.</v>
      </c>
    </row>
    <row r="61" spans="1:12" x14ac:dyDescent="0.3">
      <c r="A61" s="51">
        <v>0.54166666666666663</v>
      </c>
      <c r="B61" s="21" t="s">
        <v>52</v>
      </c>
      <c r="C61" s="52">
        <f>A61+TIME(0,(G61*50),0)</f>
        <v>0.64583333333333326</v>
      </c>
      <c r="D61" s="17">
        <v>6</v>
      </c>
      <c r="E61" s="17" t="s">
        <v>147</v>
      </c>
      <c r="F61" s="19" t="s">
        <v>148</v>
      </c>
      <c r="G61" s="76">
        <v>3</v>
      </c>
      <c r="H61" s="77"/>
      <c r="I61" s="17" t="s">
        <v>76</v>
      </c>
      <c r="J61" s="17" t="s">
        <v>77</v>
      </c>
      <c r="K61" s="20" t="s">
        <v>37</v>
      </c>
      <c r="L61" s="58" t="str">
        <f>VLOOKUP(K61,'[1]Daftar Dosen'!C$5:F$39,2,0)</f>
        <v>Indra Ranu Kusuma, S.T., M.Sc.</v>
      </c>
    </row>
    <row r="62" spans="1:12" x14ac:dyDescent="0.3">
      <c r="A62" s="51">
        <v>0.54166666666666663</v>
      </c>
      <c r="B62" s="63" t="s">
        <v>52</v>
      </c>
      <c r="C62" s="64">
        <f t="shared" ref="C62" si="6">A62+TIME(0,(G62*50),0)</f>
        <v>0.61111111111111105</v>
      </c>
      <c r="D62" s="17" t="s">
        <v>149</v>
      </c>
      <c r="E62" s="17" t="s">
        <v>150</v>
      </c>
      <c r="F62" s="23" t="s">
        <v>151</v>
      </c>
      <c r="G62" s="76">
        <v>2</v>
      </c>
      <c r="H62" s="77"/>
      <c r="I62" s="17" t="s">
        <v>152</v>
      </c>
      <c r="J62" s="17" t="s">
        <v>68</v>
      </c>
      <c r="K62" s="20" t="s">
        <v>29</v>
      </c>
      <c r="L62" s="58" t="str">
        <f>VLOOKUP(K62,'[1]Daftar Dosen'!C$5:F$39,2,0)</f>
        <v>Ir. Dwi Priyanta, M.S.E.</v>
      </c>
    </row>
    <row r="63" spans="1:12" x14ac:dyDescent="0.3">
      <c r="A63" s="51">
        <v>0.66666666666666663</v>
      </c>
      <c r="B63" s="21" t="s">
        <v>52</v>
      </c>
      <c r="C63" s="52">
        <f t="shared" ref="C63:C67" si="7">A63+TIME(0,(G63*50),0)</f>
        <v>0.73611111111111105</v>
      </c>
      <c r="D63" s="17" t="s">
        <v>94</v>
      </c>
      <c r="E63" s="17" t="s">
        <v>153</v>
      </c>
      <c r="F63" s="19" t="s">
        <v>154</v>
      </c>
      <c r="G63" s="76">
        <v>2</v>
      </c>
      <c r="H63" s="77"/>
      <c r="I63" s="17" t="s">
        <v>76</v>
      </c>
      <c r="J63" s="17" t="s">
        <v>77</v>
      </c>
      <c r="K63" s="20" t="s">
        <v>19</v>
      </c>
      <c r="L63" s="58" t="str">
        <f>VLOOKUP(K63,'[1]Daftar Dosen'!C$5:F$39,2,0)</f>
        <v>Ir. Alam Baheramsyah, M.Sc.</v>
      </c>
    </row>
    <row r="64" spans="1:12" s="29" customFormat="1" x14ac:dyDescent="0.3">
      <c r="A64" s="51">
        <v>0.625</v>
      </c>
      <c r="B64" s="21" t="s">
        <v>52</v>
      </c>
      <c r="C64" s="52">
        <f t="shared" si="7"/>
        <v>0.69444444444444442</v>
      </c>
      <c r="D64" s="17" t="s">
        <v>94</v>
      </c>
      <c r="E64" s="17" t="s">
        <v>155</v>
      </c>
      <c r="F64" s="19" t="s">
        <v>156</v>
      </c>
      <c r="G64" s="76">
        <v>2</v>
      </c>
      <c r="H64" s="77"/>
      <c r="I64" s="17" t="s">
        <v>55</v>
      </c>
      <c r="J64" s="17" t="s">
        <v>61</v>
      </c>
      <c r="K64" s="20" t="s">
        <v>37</v>
      </c>
      <c r="L64" s="58" t="str">
        <f>VLOOKUP(K64,'[1]Daftar Dosen'!C$5:F$39,2,0)</f>
        <v>Indra Ranu Kusuma, S.T., M.Sc.</v>
      </c>
    </row>
    <row r="65" spans="1:12" x14ac:dyDescent="0.3">
      <c r="A65" s="51">
        <v>0.66666666666666663</v>
      </c>
      <c r="B65" s="21" t="s">
        <v>52</v>
      </c>
      <c r="C65" s="52">
        <f t="shared" si="7"/>
        <v>0.73611111111111105</v>
      </c>
      <c r="D65" s="17">
        <v>7</v>
      </c>
      <c r="E65" s="17" t="s">
        <v>106</v>
      </c>
      <c r="F65" s="19" t="s">
        <v>107</v>
      </c>
      <c r="G65" s="76">
        <v>2</v>
      </c>
      <c r="H65" s="77"/>
      <c r="I65" s="17" t="s">
        <v>55</v>
      </c>
      <c r="J65" s="17" t="s">
        <v>116</v>
      </c>
      <c r="K65" s="20" t="s">
        <v>45</v>
      </c>
      <c r="L65" s="58" t="str">
        <f>VLOOKUP(K65,'[1]Daftar Dosen'!C$5:F$39,2,0)</f>
        <v>Sunarsih, S.T., M.Eng., Ph.D.</v>
      </c>
    </row>
    <row r="66" spans="1:12" x14ac:dyDescent="0.3">
      <c r="A66" s="51">
        <v>0.625</v>
      </c>
      <c r="B66" s="21" t="s">
        <v>52</v>
      </c>
      <c r="C66" s="52">
        <f t="shared" si="7"/>
        <v>0.69444444444444442</v>
      </c>
      <c r="D66" s="17">
        <v>3</v>
      </c>
      <c r="E66" s="17" t="s">
        <v>157</v>
      </c>
      <c r="F66" s="19" t="s">
        <v>158</v>
      </c>
      <c r="G66" s="76">
        <v>2</v>
      </c>
      <c r="H66" s="77"/>
      <c r="I66" s="17" t="s">
        <v>76</v>
      </c>
      <c r="J66" s="17" t="s">
        <v>77</v>
      </c>
      <c r="K66" s="20" t="s">
        <v>51</v>
      </c>
      <c r="L66" s="59" t="str">
        <f>VLOOKUP(K66,'[1]Daftar Dosen'!C$5:F$39,2,0)</f>
        <v>Dr.Ing. Wolfgang Busse</v>
      </c>
    </row>
    <row r="67" spans="1:12" x14ac:dyDescent="0.3">
      <c r="A67" s="51">
        <v>0.625</v>
      </c>
      <c r="B67" s="21" t="s">
        <v>52</v>
      </c>
      <c r="C67" s="52">
        <f t="shared" si="7"/>
        <v>0.72916666666666663</v>
      </c>
      <c r="D67" s="17">
        <v>8</v>
      </c>
      <c r="E67" s="17" t="s">
        <v>159</v>
      </c>
      <c r="F67" s="19" t="s">
        <v>160</v>
      </c>
      <c r="G67" s="76">
        <v>3</v>
      </c>
      <c r="H67" s="77"/>
      <c r="I67" s="17" t="s">
        <v>76</v>
      </c>
      <c r="J67" s="17" t="s">
        <v>77</v>
      </c>
      <c r="K67" s="20" t="s">
        <v>49</v>
      </c>
      <c r="L67" s="58" t="str">
        <f>VLOOKUP(K67,'[1]Daftar Dosen'!C$5:F$39,2,0)</f>
        <v>Taufik Fajar Nugroho, S.T., M.Sc.</v>
      </c>
    </row>
    <row r="68" spans="1:12" x14ac:dyDescent="0.3">
      <c r="A68" s="51">
        <v>0.77083333333333337</v>
      </c>
      <c r="B68" s="21" t="s">
        <v>52</v>
      </c>
      <c r="C68" s="52">
        <f>A68+TIME(0,(G68*50),0)</f>
        <v>0.875</v>
      </c>
      <c r="D68" s="17">
        <v>3</v>
      </c>
      <c r="E68" s="18" t="s">
        <v>138</v>
      </c>
      <c r="F68" s="19" t="s">
        <v>139</v>
      </c>
      <c r="G68" s="76">
        <v>3</v>
      </c>
      <c r="H68" s="77"/>
      <c r="I68" s="17" t="s">
        <v>55</v>
      </c>
      <c r="J68" s="17" t="s">
        <v>116</v>
      </c>
      <c r="K68" s="20" t="s">
        <v>48</v>
      </c>
      <c r="L68" s="58" t="str">
        <f>VLOOKUP(K68,'[1]Daftar Dosen'!C$5:F$39,2,0)</f>
        <v>Ir. Tony Bambang Musriyadi, PGD., M.M.T.</v>
      </c>
    </row>
    <row r="69" spans="1:12" x14ac:dyDescent="0.3">
      <c r="A69" s="88" t="s">
        <v>257</v>
      </c>
      <c r="B69" s="89"/>
      <c r="C69" s="89"/>
      <c r="D69" s="89"/>
      <c r="E69" s="89"/>
      <c r="F69" s="89"/>
      <c r="G69" s="89"/>
      <c r="H69" s="89"/>
      <c r="I69" s="89"/>
      <c r="J69" s="89"/>
      <c r="K69" s="89"/>
      <c r="L69" s="90"/>
    </row>
    <row r="70" spans="1:12" x14ac:dyDescent="0.3">
      <c r="A70" s="51">
        <v>0.29166666666666669</v>
      </c>
      <c r="B70" s="21" t="s">
        <v>52</v>
      </c>
      <c r="C70" s="52">
        <f t="shared" ref="C70:C75" si="8">A70+TIME(0,(G70*50),0)</f>
        <v>0.36111111111111116</v>
      </c>
      <c r="D70" s="17">
        <v>2</v>
      </c>
      <c r="E70" s="18" t="s">
        <v>57</v>
      </c>
      <c r="F70" s="19" t="s">
        <v>58</v>
      </c>
      <c r="G70" s="76">
        <v>2</v>
      </c>
      <c r="H70" s="77"/>
      <c r="I70" s="17" t="s">
        <v>55</v>
      </c>
      <c r="J70" s="53" t="s">
        <v>56</v>
      </c>
      <c r="K70" s="21"/>
      <c r="L70" s="57" t="s">
        <v>249</v>
      </c>
    </row>
    <row r="71" spans="1:12" x14ac:dyDescent="0.3">
      <c r="A71" s="51">
        <v>0.29166666666666669</v>
      </c>
      <c r="B71" s="21" t="s">
        <v>52</v>
      </c>
      <c r="C71" s="52">
        <f t="shared" si="8"/>
        <v>0.39583333333333337</v>
      </c>
      <c r="D71" s="17" t="s">
        <v>149</v>
      </c>
      <c r="E71" s="17" t="s">
        <v>161</v>
      </c>
      <c r="F71" s="19" t="s">
        <v>162</v>
      </c>
      <c r="G71" s="76">
        <v>3</v>
      </c>
      <c r="H71" s="77"/>
      <c r="I71" s="17" t="s">
        <v>163</v>
      </c>
      <c r="J71" s="17" t="s">
        <v>61</v>
      </c>
      <c r="K71" s="21" t="s">
        <v>27</v>
      </c>
      <c r="L71" s="58" t="str">
        <f>VLOOKUP(K71,'[1]Daftar Dosen'!C$5:F$39,2,0)</f>
        <v>Dr. Eng. M. Badrus Zaman, S.T., M.T.</v>
      </c>
    </row>
    <row r="72" spans="1:12" x14ac:dyDescent="0.3">
      <c r="A72" s="51">
        <v>0.29166666666666669</v>
      </c>
      <c r="B72" s="21" t="s">
        <v>52</v>
      </c>
      <c r="C72" s="52">
        <f t="shared" si="8"/>
        <v>0.36111111111111116</v>
      </c>
      <c r="D72" s="17" t="s">
        <v>94</v>
      </c>
      <c r="E72" s="18" t="s">
        <v>164</v>
      </c>
      <c r="F72" s="19" t="s">
        <v>165</v>
      </c>
      <c r="G72" s="76">
        <v>2</v>
      </c>
      <c r="H72" s="77"/>
      <c r="I72" s="17" t="s">
        <v>55</v>
      </c>
      <c r="J72" s="17" t="s">
        <v>61</v>
      </c>
      <c r="K72" s="20" t="s">
        <v>25</v>
      </c>
      <c r="L72" s="58" t="str">
        <f>VLOOKUP(K72,'[1]Daftar Dosen'!C$5:F$39,2,0)</f>
        <v>Beny Cahyono,  S.T., M.T., Ph.D.</v>
      </c>
    </row>
    <row r="73" spans="1:12" x14ac:dyDescent="0.3">
      <c r="A73" s="51">
        <v>0.29166666666666669</v>
      </c>
      <c r="B73" s="21" t="s">
        <v>52</v>
      </c>
      <c r="C73" s="52">
        <f t="shared" si="8"/>
        <v>0.39583333333333337</v>
      </c>
      <c r="D73" s="17">
        <v>6</v>
      </c>
      <c r="E73" s="18" t="s">
        <v>166</v>
      </c>
      <c r="F73" s="19" t="s">
        <v>167</v>
      </c>
      <c r="G73" s="76">
        <v>3</v>
      </c>
      <c r="H73" s="77">
        <v>1</v>
      </c>
      <c r="I73" s="17" t="s">
        <v>55</v>
      </c>
      <c r="J73" s="17" t="s">
        <v>61</v>
      </c>
      <c r="K73" s="20" t="s">
        <v>43</v>
      </c>
      <c r="L73" s="58" t="str">
        <f>VLOOKUP(K73,'[1]Daftar Dosen'!C$5:F$39,2,0)</f>
        <v>Dr. Ir. Sardono Sarwito, M.Sc.</v>
      </c>
    </row>
    <row r="74" spans="1:12" x14ac:dyDescent="0.3">
      <c r="A74" s="51">
        <v>0.29166666666666669</v>
      </c>
      <c r="B74" s="21" t="s">
        <v>52</v>
      </c>
      <c r="C74" s="52">
        <f t="shared" si="8"/>
        <v>0.39583333333333337</v>
      </c>
      <c r="D74" s="17">
        <v>3</v>
      </c>
      <c r="E74" s="17" t="s">
        <v>168</v>
      </c>
      <c r="F74" s="19" t="s">
        <v>169</v>
      </c>
      <c r="G74" s="76">
        <v>3</v>
      </c>
      <c r="H74" s="77"/>
      <c r="I74" s="17" t="s">
        <v>55</v>
      </c>
      <c r="J74" s="17" t="s">
        <v>116</v>
      </c>
      <c r="K74" s="20" t="s">
        <v>42</v>
      </c>
      <c r="L74" s="58" t="str">
        <f>VLOOKUP(K74,'[1]Daftar Dosen'!C$5:F$39,2,0)</f>
        <v>Dr. Nurhadi Siswantoro, S.T., M.T.</v>
      </c>
    </row>
    <row r="75" spans="1:12" x14ac:dyDescent="0.3">
      <c r="A75" s="51">
        <v>0.29166666666666669</v>
      </c>
      <c r="B75" s="21" t="s">
        <v>52</v>
      </c>
      <c r="C75" s="52">
        <f t="shared" si="8"/>
        <v>0.36111111111111116</v>
      </c>
      <c r="D75" s="17" t="s">
        <v>94</v>
      </c>
      <c r="E75" s="17" t="s">
        <v>170</v>
      </c>
      <c r="F75" s="19" t="s">
        <v>171</v>
      </c>
      <c r="G75" s="76">
        <v>2</v>
      </c>
      <c r="H75" s="77"/>
      <c r="I75" s="17" t="s">
        <v>55</v>
      </c>
      <c r="J75" s="17" t="s">
        <v>61</v>
      </c>
      <c r="K75" s="31" t="s">
        <v>28</v>
      </c>
      <c r="L75" s="58" t="str">
        <f>VLOOKUP(K75,'[1]Daftar Dosen'!C$5:F$39,2,0)</f>
        <v>A.A.B.Dinariyana Dwi P., S.T., MES., Ph.D.</v>
      </c>
    </row>
    <row r="76" spans="1:12" x14ac:dyDescent="0.3">
      <c r="A76" s="51">
        <v>0.375</v>
      </c>
      <c r="B76" s="21" t="s">
        <v>52</v>
      </c>
      <c r="C76" s="52">
        <f t="shared" ref="C76:C77" si="9">A76+TIME(0,(G76*50),0)</f>
        <v>0.44444444444444442</v>
      </c>
      <c r="D76" s="17">
        <v>1</v>
      </c>
      <c r="E76" s="18" t="s">
        <v>80</v>
      </c>
      <c r="F76" s="19" t="s">
        <v>81</v>
      </c>
      <c r="G76" s="76">
        <v>2</v>
      </c>
      <c r="H76" s="77"/>
      <c r="I76" s="17" t="s">
        <v>55</v>
      </c>
      <c r="J76" s="53" t="s">
        <v>56</v>
      </c>
      <c r="K76" s="21"/>
      <c r="L76" s="57" t="s">
        <v>249</v>
      </c>
    </row>
    <row r="77" spans="1:12" x14ac:dyDescent="0.3">
      <c r="A77" s="51">
        <v>0.375</v>
      </c>
      <c r="B77" s="21" t="s">
        <v>52</v>
      </c>
      <c r="C77" s="52">
        <f t="shared" si="9"/>
        <v>0.44444444444444442</v>
      </c>
      <c r="D77" s="17">
        <v>2</v>
      </c>
      <c r="E77" s="18" t="s">
        <v>172</v>
      </c>
      <c r="F77" s="19" t="s">
        <v>173</v>
      </c>
      <c r="G77" s="76">
        <v>2</v>
      </c>
      <c r="H77" s="77"/>
      <c r="I77" s="17" t="s">
        <v>55</v>
      </c>
      <c r="J77" s="53" t="s">
        <v>56</v>
      </c>
      <c r="K77" s="21"/>
      <c r="L77" s="57" t="s">
        <v>249</v>
      </c>
    </row>
    <row r="78" spans="1:12" x14ac:dyDescent="0.3">
      <c r="A78" s="51">
        <v>0.41666666666666669</v>
      </c>
      <c r="B78" s="21" t="s">
        <v>52</v>
      </c>
      <c r="C78" s="52">
        <f>A78+TIME(0,(G78*50),0)</f>
        <v>0.52083333333333337</v>
      </c>
      <c r="D78" s="17">
        <v>3</v>
      </c>
      <c r="E78" s="17" t="s">
        <v>174</v>
      </c>
      <c r="F78" s="19" t="s">
        <v>175</v>
      </c>
      <c r="G78" s="76">
        <v>3</v>
      </c>
      <c r="H78" s="77"/>
      <c r="I78" s="17" t="s">
        <v>55</v>
      </c>
      <c r="J78" s="17" t="s">
        <v>86</v>
      </c>
      <c r="K78" s="21" t="s">
        <v>30</v>
      </c>
      <c r="L78" s="58" t="str">
        <f>VLOOKUP(K78,'[1]Daftar Dosen'!C$5:F$39,2,0)</f>
        <v>Dr. Eng. Dhimas Widhi Handani, S.T., M.Sc.</v>
      </c>
    </row>
    <row r="79" spans="1:12" x14ac:dyDescent="0.3">
      <c r="A79" s="51">
        <v>0.41666666666666669</v>
      </c>
      <c r="B79" s="21" t="s">
        <v>52</v>
      </c>
      <c r="C79" s="52">
        <f>A79+TIME(0,(G79*50),0)</f>
        <v>0.48611111111111116</v>
      </c>
      <c r="D79" s="32" t="s">
        <v>94</v>
      </c>
      <c r="E79" s="32" t="s">
        <v>176</v>
      </c>
      <c r="F79" s="33" t="s">
        <v>177</v>
      </c>
      <c r="G79" s="76">
        <v>2</v>
      </c>
      <c r="H79" s="77"/>
      <c r="I79" s="32" t="s">
        <v>55</v>
      </c>
      <c r="J79" s="32" t="s">
        <v>61</v>
      </c>
      <c r="K79" s="21" t="s">
        <v>26</v>
      </c>
      <c r="L79" s="58" t="str">
        <f>VLOOKUP(K79,'[1]Daftar Dosen'!C$5:F$39,2,0)</f>
        <v>Dr. Achmad Baidowi, S.T., M.T.</v>
      </c>
    </row>
    <row r="80" spans="1:12" x14ac:dyDescent="0.3">
      <c r="A80" s="51">
        <v>0.41666666666666669</v>
      </c>
      <c r="B80" s="21" t="s">
        <v>52</v>
      </c>
      <c r="C80" s="52">
        <f>A80+TIME(0,(G80*50),0)</f>
        <v>0.48611111111111116</v>
      </c>
      <c r="D80" s="17" t="s">
        <v>94</v>
      </c>
      <c r="E80" s="17" t="s">
        <v>178</v>
      </c>
      <c r="F80" s="19" t="s">
        <v>179</v>
      </c>
      <c r="G80" s="76">
        <v>2</v>
      </c>
      <c r="H80" s="77"/>
      <c r="I80" s="17" t="s">
        <v>55</v>
      </c>
      <c r="J80" s="17" t="s">
        <v>61</v>
      </c>
      <c r="K80" s="21" t="s">
        <v>31</v>
      </c>
      <c r="L80" s="58" t="str">
        <f>VLOOKUP(K80,'[1]Daftar Dosen'!C$5:F$39,2,0)</f>
        <v>Edi Jadmiko, S.T., M.T.</v>
      </c>
    </row>
    <row r="81" spans="1:12" x14ac:dyDescent="0.3">
      <c r="A81" s="91">
        <v>0.41666666666666669</v>
      </c>
      <c r="B81" s="93" t="s">
        <v>52</v>
      </c>
      <c r="C81" s="95">
        <f>A81+TIME(0,((G81+G82)*50),0)</f>
        <v>0.52083333333333337</v>
      </c>
      <c r="D81" s="97" t="s">
        <v>64</v>
      </c>
      <c r="E81" s="97" t="s">
        <v>180</v>
      </c>
      <c r="F81" s="99" t="s">
        <v>181</v>
      </c>
      <c r="G81" s="79">
        <v>3</v>
      </c>
      <c r="H81" s="80"/>
      <c r="I81" s="97" t="s">
        <v>182</v>
      </c>
      <c r="J81" s="97" t="s">
        <v>183</v>
      </c>
      <c r="K81" s="20" t="s">
        <v>28</v>
      </c>
      <c r="L81" s="58" t="str">
        <f>VLOOKUP(K81,'[1]Daftar Dosen'!C$5:F$39,2,0)</f>
        <v>A.A.B.Dinariyana Dwi P., S.T., MES., Ph.D.</v>
      </c>
    </row>
    <row r="82" spans="1:12" x14ac:dyDescent="0.3">
      <c r="A82" s="92"/>
      <c r="B82" s="94"/>
      <c r="C82" s="96"/>
      <c r="D82" s="98"/>
      <c r="E82" s="98"/>
      <c r="F82" s="100"/>
      <c r="G82" s="81"/>
      <c r="H82" s="82"/>
      <c r="I82" s="98"/>
      <c r="J82" s="98"/>
      <c r="K82" s="20" t="s">
        <v>50</v>
      </c>
      <c r="L82" s="58" t="str">
        <f>VLOOKUP(K82,'[1]Daftar Dosen'!C$5:F$39,2,0)</f>
        <v>Dr.Eng. Trika Pitana, S.T., M.Sc.</v>
      </c>
    </row>
    <row r="83" spans="1:12" x14ac:dyDescent="0.3">
      <c r="A83" s="51">
        <v>0.41666666666666669</v>
      </c>
      <c r="B83" s="21" t="s">
        <v>52</v>
      </c>
      <c r="C83" s="52">
        <f t="shared" ref="C83:C86" si="10">A83+TIME(0,(G83*50),0)</f>
        <v>0.52083333333333337</v>
      </c>
      <c r="D83" s="17">
        <v>7</v>
      </c>
      <c r="E83" s="17" t="s">
        <v>184</v>
      </c>
      <c r="F83" s="19" t="s">
        <v>185</v>
      </c>
      <c r="G83" s="76">
        <v>3</v>
      </c>
      <c r="H83" s="77"/>
      <c r="I83" s="17" t="s">
        <v>55</v>
      </c>
      <c r="J83" s="17" t="s">
        <v>61</v>
      </c>
      <c r="K83" s="21" t="s">
        <v>46</v>
      </c>
      <c r="L83" s="58" t="str">
        <f>VLOOKUP(K83,'[1]Daftar Dosen'!C$5:F$39,2,0)</f>
        <v>Prof. Semin, S.T., M.T., Ph.D.</v>
      </c>
    </row>
    <row r="84" spans="1:12" x14ac:dyDescent="0.3">
      <c r="A84" s="51">
        <v>0.41666666666666669</v>
      </c>
      <c r="B84" s="21" t="s">
        <v>52</v>
      </c>
      <c r="C84" s="52">
        <f t="shared" si="10"/>
        <v>0.52083333333333337</v>
      </c>
      <c r="D84" s="17">
        <v>3</v>
      </c>
      <c r="E84" s="17" t="s">
        <v>174</v>
      </c>
      <c r="F84" s="19" t="s">
        <v>175</v>
      </c>
      <c r="G84" s="76">
        <v>3</v>
      </c>
      <c r="H84" s="77"/>
      <c r="I84" s="17" t="s">
        <v>55</v>
      </c>
      <c r="J84" s="17" t="s">
        <v>116</v>
      </c>
      <c r="K84" s="21" t="s">
        <v>32</v>
      </c>
      <c r="L84" s="58" t="str">
        <f>VLOOKUP(K84,'[1]Daftar Dosen'!C$5:F$39,2,0)</f>
        <v>Dr. Emmy Pratiwi, S.T.</v>
      </c>
    </row>
    <row r="85" spans="1:12" x14ac:dyDescent="0.3">
      <c r="A85" s="51">
        <v>0.41666666666666669</v>
      </c>
      <c r="B85" s="21" t="s">
        <v>52</v>
      </c>
      <c r="C85" s="52">
        <f t="shared" si="10"/>
        <v>0.52083333333333337</v>
      </c>
      <c r="D85" s="17">
        <v>5</v>
      </c>
      <c r="E85" s="17" t="s">
        <v>186</v>
      </c>
      <c r="F85" s="19" t="s">
        <v>187</v>
      </c>
      <c r="G85" s="76">
        <v>3</v>
      </c>
      <c r="H85" s="77"/>
      <c r="I85" s="17" t="s">
        <v>76</v>
      </c>
      <c r="J85" s="17" t="s">
        <v>77</v>
      </c>
      <c r="K85" s="21" t="s">
        <v>51</v>
      </c>
      <c r="L85" s="58" t="str">
        <f>VLOOKUP(K85,'[1]Daftar Dosen'!C$5:F$39,2,0)</f>
        <v>Dr.Ing. Wolfgang Busse</v>
      </c>
    </row>
    <row r="86" spans="1:12" ht="12" customHeight="1" x14ac:dyDescent="0.3">
      <c r="A86" s="51">
        <v>0.45833333333333331</v>
      </c>
      <c r="B86" s="21" t="s">
        <v>52</v>
      </c>
      <c r="C86" s="52">
        <f t="shared" si="10"/>
        <v>0.52777777777777779</v>
      </c>
      <c r="D86" s="17">
        <v>1</v>
      </c>
      <c r="E86" s="18" t="s">
        <v>82</v>
      </c>
      <c r="F86" s="62" t="s">
        <v>83</v>
      </c>
      <c r="G86" s="76">
        <v>2</v>
      </c>
      <c r="H86" s="77"/>
      <c r="I86" s="17" t="s">
        <v>76</v>
      </c>
      <c r="J86" s="53" t="s">
        <v>56</v>
      </c>
      <c r="K86" s="21"/>
      <c r="L86" s="57" t="s">
        <v>249</v>
      </c>
    </row>
    <row r="87" spans="1:12" x14ac:dyDescent="0.3">
      <c r="A87" s="51">
        <v>0.54166666666666663</v>
      </c>
      <c r="B87" s="21" t="s">
        <v>52</v>
      </c>
      <c r="C87" s="52">
        <v>0.61111111111111105</v>
      </c>
      <c r="D87" s="17">
        <v>1</v>
      </c>
      <c r="E87" s="18" t="s">
        <v>82</v>
      </c>
      <c r="F87" s="23" t="s">
        <v>83</v>
      </c>
      <c r="G87" s="76">
        <v>2</v>
      </c>
      <c r="H87" s="77"/>
      <c r="I87" s="17" t="s">
        <v>55</v>
      </c>
      <c r="J87" s="53" t="s">
        <v>56</v>
      </c>
      <c r="K87" s="21"/>
      <c r="L87" s="57" t="s">
        <v>249</v>
      </c>
    </row>
    <row r="88" spans="1:12" x14ac:dyDescent="0.3">
      <c r="A88" s="51">
        <v>0.5</v>
      </c>
      <c r="B88" s="21" t="s">
        <v>52</v>
      </c>
      <c r="C88" s="52">
        <f>A88+TIME(0,(G88*50),0)</f>
        <v>0.60416666666666663</v>
      </c>
      <c r="D88" s="17">
        <v>3</v>
      </c>
      <c r="E88" s="17" t="s">
        <v>168</v>
      </c>
      <c r="F88" s="19" t="s">
        <v>169</v>
      </c>
      <c r="G88" s="76">
        <v>3</v>
      </c>
      <c r="H88" s="77"/>
      <c r="I88" s="17" t="s">
        <v>55</v>
      </c>
      <c r="J88" s="17" t="s">
        <v>61</v>
      </c>
      <c r="K88" s="21" t="s">
        <v>21</v>
      </c>
      <c r="L88" s="58" t="str">
        <f>VLOOKUP(K88,'[1]Daftar Dosen'!C$5:F$39,2,0)</f>
        <v>Adhi Iswantoro, S.T., M.T.</v>
      </c>
    </row>
    <row r="89" spans="1:12" x14ac:dyDescent="0.3">
      <c r="A89" s="51">
        <v>0.54166666666666663</v>
      </c>
      <c r="B89" s="21" t="s">
        <v>52</v>
      </c>
      <c r="C89" s="52">
        <f>A89+TIME(0,(G89*50),0)</f>
        <v>0.68055555555555558</v>
      </c>
      <c r="D89" s="32">
        <v>8</v>
      </c>
      <c r="E89" s="32" t="s">
        <v>188</v>
      </c>
      <c r="F89" s="33" t="s">
        <v>189</v>
      </c>
      <c r="G89" s="76">
        <v>4</v>
      </c>
      <c r="H89" s="77"/>
      <c r="I89" s="32" t="s">
        <v>55</v>
      </c>
      <c r="J89" s="32" t="s">
        <v>61</v>
      </c>
      <c r="K89" s="31" t="s">
        <v>36</v>
      </c>
      <c r="L89" s="58" t="str">
        <f>VLOOKUP(K89,'[1]Daftar Dosen'!C$5:F$39,2,0)</f>
        <v>Ir. Indrajaya Gerianto, M.Sc.</v>
      </c>
    </row>
    <row r="90" spans="1:12" x14ac:dyDescent="0.3">
      <c r="A90" s="51">
        <v>0.54166666666666663</v>
      </c>
      <c r="B90" s="21" t="s">
        <v>52</v>
      </c>
      <c r="C90" s="52">
        <f>A90+TIME(0,(G90*50),0)</f>
        <v>0.68055555555555558</v>
      </c>
      <c r="D90" s="17">
        <v>4</v>
      </c>
      <c r="E90" s="17" t="s">
        <v>190</v>
      </c>
      <c r="F90" s="19" t="s">
        <v>191</v>
      </c>
      <c r="G90" s="76">
        <v>4</v>
      </c>
      <c r="H90" s="77"/>
      <c r="I90" s="32" t="s">
        <v>55</v>
      </c>
      <c r="J90" s="32" t="s">
        <v>61</v>
      </c>
      <c r="K90" s="21" t="s">
        <v>31</v>
      </c>
      <c r="L90" s="58" t="str">
        <f>VLOOKUP(K90,'[1]Daftar Dosen'!C$5:F$39,2,0)</f>
        <v>Edi Jadmiko, S.T., M.T.</v>
      </c>
    </row>
    <row r="91" spans="1:12" x14ac:dyDescent="0.3">
      <c r="A91" s="51">
        <v>0.54166666666666663</v>
      </c>
      <c r="B91" s="21" t="s">
        <v>52</v>
      </c>
      <c r="C91" s="52">
        <f>A91+TIME(0,(G91*50),0)</f>
        <v>0.61111111111111105</v>
      </c>
      <c r="D91" s="17">
        <v>3</v>
      </c>
      <c r="E91" s="17" t="s">
        <v>101</v>
      </c>
      <c r="F91" s="19" t="s">
        <v>102</v>
      </c>
      <c r="G91" s="76">
        <v>2</v>
      </c>
      <c r="H91" s="77"/>
      <c r="I91" s="17" t="s">
        <v>76</v>
      </c>
      <c r="J91" s="17" t="s">
        <v>77</v>
      </c>
      <c r="K91" s="17" t="s">
        <v>26</v>
      </c>
      <c r="L91" s="58" t="str">
        <f>VLOOKUP(K91,'[1]Daftar Dosen'!C$5:F$39,2,0)</f>
        <v>Dr. Achmad Baidowi, S.T., M.T.</v>
      </c>
    </row>
    <row r="92" spans="1:12" x14ac:dyDescent="0.3">
      <c r="A92" s="51">
        <v>0.54166666666666663</v>
      </c>
      <c r="B92" s="21" t="s">
        <v>52</v>
      </c>
      <c r="C92" s="52">
        <f t="shared" ref="C92" si="11">A92+TIME(0,(G92*50),0)</f>
        <v>0.61111111111111105</v>
      </c>
      <c r="D92" s="17">
        <v>1</v>
      </c>
      <c r="E92" s="17" t="s">
        <v>192</v>
      </c>
      <c r="F92" s="19" t="s">
        <v>193</v>
      </c>
      <c r="G92" s="76">
        <v>2</v>
      </c>
      <c r="H92" s="77"/>
      <c r="I92" s="17" t="s">
        <v>15</v>
      </c>
      <c r="J92" s="17" t="s">
        <v>77</v>
      </c>
      <c r="K92" s="21" t="s">
        <v>38</v>
      </c>
      <c r="L92" s="58" t="str">
        <f>VLOOKUP(K92,'[1]Daftar Dosen'!C$5:F$39,2,0)</f>
        <v>Irfan Syarief Arief, S.T., M.T.</v>
      </c>
    </row>
    <row r="93" spans="1:12" ht="12" customHeight="1" x14ac:dyDescent="0.3">
      <c r="A93" s="51">
        <v>0.625</v>
      </c>
      <c r="B93" s="21" t="s">
        <v>52</v>
      </c>
      <c r="C93" s="52">
        <f>A93+TIME(0,(G93*50),0)</f>
        <v>0.69444444444444442</v>
      </c>
      <c r="D93" s="17">
        <v>1</v>
      </c>
      <c r="E93" s="18" t="s">
        <v>194</v>
      </c>
      <c r="F93" s="62" t="s">
        <v>195</v>
      </c>
      <c r="G93" s="76">
        <v>2</v>
      </c>
      <c r="H93" s="77"/>
      <c r="I93" s="17" t="s">
        <v>76</v>
      </c>
      <c r="J93" s="53" t="s">
        <v>56</v>
      </c>
      <c r="K93" s="21"/>
      <c r="L93" s="57" t="s">
        <v>249</v>
      </c>
    </row>
    <row r="94" spans="1:12" x14ac:dyDescent="0.3">
      <c r="A94" s="51">
        <v>0.58333333333333337</v>
      </c>
      <c r="B94" s="21" t="s">
        <v>52</v>
      </c>
      <c r="C94" s="52">
        <f>A94+TIME(0,(G94*50),0)</f>
        <v>0.65277777777777779</v>
      </c>
      <c r="D94" s="32" t="s">
        <v>94</v>
      </c>
      <c r="E94" s="32" t="s">
        <v>196</v>
      </c>
      <c r="F94" s="33" t="s">
        <v>197</v>
      </c>
      <c r="G94" s="76">
        <v>2</v>
      </c>
      <c r="H94" s="77"/>
      <c r="I94" s="32" t="s">
        <v>55</v>
      </c>
      <c r="J94" s="32" t="s">
        <v>61</v>
      </c>
      <c r="K94" s="21" t="s">
        <v>28</v>
      </c>
      <c r="L94" s="58" t="str">
        <f>VLOOKUP(K94,'[1]Daftar Dosen'!C$5:F$39,2,0)</f>
        <v>A.A.B.Dinariyana Dwi P., S.T., MES., Ph.D.</v>
      </c>
    </row>
    <row r="95" spans="1:12" x14ac:dyDescent="0.3">
      <c r="A95" s="51">
        <v>0.625</v>
      </c>
      <c r="B95" s="21" t="s">
        <v>52</v>
      </c>
      <c r="C95" s="52">
        <f t="shared" ref="C95" si="12">A95+TIME(0,(G95*50),0)</f>
        <v>0.72916666666666663</v>
      </c>
      <c r="D95" s="17">
        <v>3</v>
      </c>
      <c r="E95" s="17" t="s">
        <v>101</v>
      </c>
      <c r="F95" s="19" t="s">
        <v>102</v>
      </c>
      <c r="G95" s="76">
        <v>3</v>
      </c>
      <c r="H95" s="77"/>
      <c r="I95" s="17" t="s">
        <v>55</v>
      </c>
      <c r="J95" s="17" t="s">
        <v>61</v>
      </c>
      <c r="K95" s="21" t="s">
        <v>23</v>
      </c>
      <c r="L95" s="58" t="str">
        <f>VLOOKUP(K95,'[1]Daftar Dosen'!C$5:F$39,2,0)</f>
        <v>Ir. Amiadji, M.Sc.</v>
      </c>
    </row>
    <row r="96" spans="1:12" x14ac:dyDescent="0.3">
      <c r="A96" s="51">
        <v>0.66666666666666663</v>
      </c>
      <c r="B96" s="21" t="s">
        <v>52</v>
      </c>
      <c r="C96" s="52">
        <f>A96+TIME(0,(G96*50),0)</f>
        <v>0.77083333333333326</v>
      </c>
      <c r="D96" s="17">
        <v>4</v>
      </c>
      <c r="E96" s="17" t="s">
        <v>198</v>
      </c>
      <c r="F96" s="19" t="s">
        <v>199</v>
      </c>
      <c r="G96" s="76">
        <v>3</v>
      </c>
      <c r="H96" s="77"/>
      <c r="I96" s="17" t="s">
        <v>76</v>
      </c>
      <c r="J96" s="17" t="s">
        <v>77</v>
      </c>
      <c r="K96" s="17" t="s">
        <v>45</v>
      </c>
      <c r="L96" s="58" t="str">
        <f>VLOOKUP(K96,'[1]Daftar Dosen'!C$5:F$39,2,0)</f>
        <v>Sunarsih, S.T., M.Eng., Ph.D.</v>
      </c>
    </row>
    <row r="97" spans="1:12" x14ac:dyDescent="0.3">
      <c r="A97" s="51">
        <v>0.66666666666666663</v>
      </c>
      <c r="B97" s="21" t="s">
        <v>52</v>
      </c>
      <c r="C97" s="52">
        <f>A97+TIME(0,(G97*50),0)</f>
        <v>0.77083333333333326</v>
      </c>
      <c r="D97" s="17">
        <v>7</v>
      </c>
      <c r="E97" s="17" t="s">
        <v>200</v>
      </c>
      <c r="F97" s="19" t="s">
        <v>201</v>
      </c>
      <c r="G97" s="76">
        <v>3</v>
      </c>
      <c r="H97" s="77"/>
      <c r="I97" s="17" t="s">
        <v>76</v>
      </c>
      <c r="J97" s="17" t="s">
        <v>77</v>
      </c>
      <c r="K97" s="17" t="s">
        <v>51</v>
      </c>
      <c r="L97" s="58" t="str">
        <f>VLOOKUP(K97,'[1]Daftar Dosen'!C$5:F$39,2,0)</f>
        <v>Dr.Ing. Wolfgang Busse</v>
      </c>
    </row>
    <row r="98" spans="1:12" x14ac:dyDescent="0.3">
      <c r="A98" s="51">
        <v>0.66666666666666663</v>
      </c>
      <c r="B98" s="21" t="s">
        <v>52</v>
      </c>
      <c r="C98" s="52">
        <f>A98+TIME(0,(G98*50),0)</f>
        <v>0.73611111111111105</v>
      </c>
      <c r="D98" s="17" t="s">
        <v>94</v>
      </c>
      <c r="E98" s="17" t="s">
        <v>202</v>
      </c>
      <c r="F98" s="19" t="s">
        <v>203</v>
      </c>
      <c r="G98" s="76">
        <v>2</v>
      </c>
      <c r="H98" s="77"/>
      <c r="I98" s="32" t="s">
        <v>55</v>
      </c>
      <c r="J98" s="32" t="s">
        <v>61</v>
      </c>
      <c r="K98" s="21" t="s">
        <v>24</v>
      </c>
      <c r="L98" s="58" t="str">
        <f>VLOOKUP(K98,'[1]Daftar Dosen'!C$5:F$39,2,0)</f>
        <v>Ir. Aguk Zuhdi M.Fathallah, M.Eng., Ph.D.</v>
      </c>
    </row>
    <row r="99" spans="1:12" ht="13.2" customHeight="1" x14ac:dyDescent="0.3">
      <c r="A99" s="51">
        <v>0.77083333333333337</v>
      </c>
      <c r="B99" s="21" t="s">
        <v>52</v>
      </c>
      <c r="C99" s="52">
        <f>A99+TIME(0,(G99*50),0)</f>
        <v>0.84027777777777779</v>
      </c>
      <c r="D99" s="17">
        <v>3</v>
      </c>
      <c r="E99" s="17" t="s">
        <v>59</v>
      </c>
      <c r="F99" s="19" t="s">
        <v>60</v>
      </c>
      <c r="G99" s="76">
        <v>2</v>
      </c>
      <c r="H99" s="77">
        <v>1</v>
      </c>
      <c r="I99" s="17" t="s">
        <v>55</v>
      </c>
      <c r="J99" s="17" t="s">
        <v>116</v>
      </c>
      <c r="K99" s="30" t="s">
        <v>33</v>
      </c>
      <c r="L99" s="58" t="str">
        <f>VLOOKUP(K99,'[1]Daftar Dosen'!C$5:F$39,2,0)</f>
        <v>Dr. Eddy Setyo Koenhardono, S.T., M.Sc.</v>
      </c>
    </row>
    <row r="100" spans="1:12" x14ac:dyDescent="0.3">
      <c r="A100" s="88" t="s">
        <v>258</v>
      </c>
      <c r="B100" s="89"/>
      <c r="C100" s="89"/>
      <c r="D100" s="89"/>
      <c r="E100" s="89"/>
      <c r="F100" s="89"/>
      <c r="G100" s="89"/>
      <c r="H100" s="89"/>
      <c r="I100" s="89"/>
      <c r="J100" s="89"/>
      <c r="K100" s="89"/>
      <c r="L100" s="90"/>
    </row>
    <row r="101" spans="1:12" x14ac:dyDescent="0.3">
      <c r="A101" s="51">
        <v>0.29166666666666669</v>
      </c>
      <c r="B101" s="21" t="s">
        <v>52</v>
      </c>
      <c r="C101" s="52">
        <f t="shared" ref="C101:C108" si="13">A101+TIME(0,(G101*50),0)</f>
        <v>0.36111111111111116</v>
      </c>
      <c r="D101" s="17">
        <v>2</v>
      </c>
      <c r="E101" s="17" t="s">
        <v>121</v>
      </c>
      <c r="F101" s="62" t="s">
        <v>122</v>
      </c>
      <c r="G101" s="76">
        <v>2</v>
      </c>
      <c r="H101" s="77"/>
      <c r="I101" s="53" t="s">
        <v>14</v>
      </c>
      <c r="J101" s="53" t="s">
        <v>56</v>
      </c>
      <c r="K101" s="65"/>
      <c r="L101" s="57" t="s">
        <v>249</v>
      </c>
    </row>
    <row r="102" spans="1:12" x14ac:dyDescent="0.3">
      <c r="A102" s="51">
        <v>0.29166666666666669</v>
      </c>
      <c r="B102" s="21" t="s">
        <v>52</v>
      </c>
      <c r="C102" s="52">
        <f t="shared" si="13"/>
        <v>0.36111111111111116</v>
      </c>
      <c r="D102" s="17">
        <v>2</v>
      </c>
      <c r="E102" s="17" t="s">
        <v>204</v>
      </c>
      <c r="F102" s="62" t="s">
        <v>205</v>
      </c>
      <c r="G102" s="76">
        <v>2</v>
      </c>
      <c r="H102" s="77"/>
      <c r="I102" s="53" t="s">
        <v>14</v>
      </c>
      <c r="J102" s="53" t="s">
        <v>56</v>
      </c>
      <c r="K102" s="65"/>
      <c r="L102" s="57" t="s">
        <v>249</v>
      </c>
    </row>
    <row r="103" spans="1:12" x14ac:dyDescent="0.3">
      <c r="A103" s="51">
        <v>0.29166666666666669</v>
      </c>
      <c r="B103" s="21" t="s">
        <v>52</v>
      </c>
      <c r="C103" s="52">
        <f t="shared" si="13"/>
        <v>0.36111111111111116</v>
      </c>
      <c r="D103" s="17">
        <v>1</v>
      </c>
      <c r="E103" s="17" t="s">
        <v>192</v>
      </c>
      <c r="F103" s="19" t="s">
        <v>193</v>
      </c>
      <c r="G103" s="76">
        <v>2</v>
      </c>
      <c r="H103" s="77"/>
      <c r="I103" s="17" t="s">
        <v>14</v>
      </c>
      <c r="J103" s="17" t="s">
        <v>61</v>
      </c>
      <c r="K103" s="20" t="s">
        <v>38</v>
      </c>
      <c r="L103" s="58" t="str">
        <f>VLOOKUP(K103,'[1]Daftar Dosen'!C$5:F$39,2,0)</f>
        <v>Irfan Syarief Arief, S.T., M.T.</v>
      </c>
    </row>
    <row r="104" spans="1:12" x14ac:dyDescent="0.3">
      <c r="A104" s="91">
        <v>0.29166666666666669</v>
      </c>
      <c r="B104" s="93" t="s">
        <v>52</v>
      </c>
      <c r="C104" s="95">
        <f>A104+TIME(0,((G104+G105)*50),0)</f>
        <v>0.43055555555555558</v>
      </c>
      <c r="D104" s="97">
        <v>1</v>
      </c>
      <c r="E104" s="97" t="s">
        <v>206</v>
      </c>
      <c r="F104" s="99" t="s">
        <v>207</v>
      </c>
      <c r="G104" s="79">
        <v>4</v>
      </c>
      <c r="H104" s="80"/>
      <c r="I104" s="97" t="s">
        <v>16</v>
      </c>
      <c r="J104" s="97" t="s">
        <v>61</v>
      </c>
      <c r="K104" s="31" t="s">
        <v>40</v>
      </c>
      <c r="L104" s="58" t="str">
        <f>VLOOKUP(K104,'[1]Daftar Dosen'!C$5:F$39,2,0)</f>
        <v>Prof.Dr. Ketut Buda Artana, S.T., M.Sc.</v>
      </c>
    </row>
    <row r="105" spans="1:12" x14ac:dyDescent="0.3">
      <c r="A105" s="92"/>
      <c r="B105" s="94"/>
      <c r="C105" s="96"/>
      <c r="D105" s="98"/>
      <c r="E105" s="98"/>
      <c r="F105" s="100"/>
      <c r="G105" s="81"/>
      <c r="H105" s="82"/>
      <c r="I105" s="98"/>
      <c r="J105" s="98"/>
      <c r="K105" s="68" t="s">
        <v>44</v>
      </c>
      <c r="L105" s="58" t="str">
        <f>VLOOKUP(K105,'[1]Daftar Dosen'!C$5:F$39,2,0)</f>
        <v>Raja Oloan Saut Gurning, S.T., M.Sc., Ph.D.</v>
      </c>
    </row>
    <row r="106" spans="1:12" x14ac:dyDescent="0.3">
      <c r="A106" s="51">
        <v>0.29166666666666669</v>
      </c>
      <c r="B106" s="21" t="s">
        <v>52</v>
      </c>
      <c r="C106" s="52">
        <f t="shared" ref="C106" si="14">A106+TIME(0,(G106*50),0)</f>
        <v>0.39583333333333337</v>
      </c>
      <c r="D106" s="17">
        <v>7</v>
      </c>
      <c r="E106" s="17" t="s">
        <v>184</v>
      </c>
      <c r="F106" s="19" t="s">
        <v>185</v>
      </c>
      <c r="G106" s="76">
        <v>3</v>
      </c>
      <c r="H106" s="77"/>
      <c r="I106" s="17" t="s">
        <v>55</v>
      </c>
      <c r="J106" s="17" t="s">
        <v>86</v>
      </c>
      <c r="K106" s="21" t="s">
        <v>46</v>
      </c>
      <c r="L106" s="58" t="str">
        <f>VLOOKUP(K106,'[1]Daftar Dosen'!C$5:F$39,2,0)</f>
        <v>Prof. Semin, S.T., M.T., Ph.D.</v>
      </c>
    </row>
    <row r="107" spans="1:12" x14ac:dyDescent="0.3">
      <c r="A107" s="51">
        <v>0.29166666666666669</v>
      </c>
      <c r="B107" s="21" t="s">
        <v>52</v>
      </c>
      <c r="C107" s="52">
        <f t="shared" si="13"/>
        <v>0.39583333333333337</v>
      </c>
      <c r="D107" s="17">
        <v>3</v>
      </c>
      <c r="E107" s="17" t="s">
        <v>208</v>
      </c>
      <c r="F107" s="19" t="s">
        <v>209</v>
      </c>
      <c r="G107" s="76">
        <v>3</v>
      </c>
      <c r="H107" s="77"/>
      <c r="I107" s="17" t="s">
        <v>76</v>
      </c>
      <c r="J107" s="17" t="s">
        <v>77</v>
      </c>
      <c r="K107" s="21" t="s">
        <v>26</v>
      </c>
      <c r="L107" s="58" t="str">
        <f>VLOOKUP(K107,'[1]Daftar Dosen'!C$5:F$39,2,0)</f>
        <v>Dr. Achmad Baidowi, S.T., M.T.</v>
      </c>
    </row>
    <row r="108" spans="1:12" x14ac:dyDescent="0.3">
      <c r="A108" s="51">
        <v>0.29166666666666669</v>
      </c>
      <c r="B108" s="21" t="s">
        <v>52</v>
      </c>
      <c r="C108" s="52">
        <f t="shared" si="13"/>
        <v>0.36111111111111116</v>
      </c>
      <c r="D108" s="17" t="s">
        <v>94</v>
      </c>
      <c r="E108" s="17" t="s">
        <v>210</v>
      </c>
      <c r="F108" s="19" t="s">
        <v>211</v>
      </c>
      <c r="G108" s="76">
        <v>2</v>
      </c>
      <c r="H108" s="77"/>
      <c r="I108" s="17" t="s">
        <v>55</v>
      </c>
      <c r="J108" s="18" t="s">
        <v>61</v>
      </c>
      <c r="K108" s="21" t="s">
        <v>41</v>
      </c>
      <c r="L108" s="58" t="str">
        <f>VLOOKUP(K108,'[1]Daftar Dosen'!C$5:F$39,2,0)</f>
        <v>Dr. I Made Ariana, S.T., M.T.</v>
      </c>
    </row>
    <row r="109" spans="1:12" x14ac:dyDescent="0.3">
      <c r="A109" s="51">
        <v>0.375</v>
      </c>
      <c r="B109" s="21" t="s">
        <v>52</v>
      </c>
      <c r="C109" s="52">
        <f t="shared" ref="C109:C113" si="15">A109+TIME(0,(G109*50),0)</f>
        <v>0.44444444444444442</v>
      </c>
      <c r="D109" s="17">
        <v>2</v>
      </c>
      <c r="E109" s="17" t="s">
        <v>80</v>
      </c>
      <c r="F109" s="62" t="s">
        <v>81</v>
      </c>
      <c r="G109" s="76">
        <v>2</v>
      </c>
      <c r="H109" s="77"/>
      <c r="I109" s="53" t="s">
        <v>76</v>
      </c>
      <c r="J109" s="53" t="s">
        <v>56</v>
      </c>
      <c r="K109" s="65"/>
      <c r="L109" s="57" t="s">
        <v>249</v>
      </c>
    </row>
    <row r="110" spans="1:12" x14ac:dyDescent="0.3">
      <c r="A110" s="51">
        <v>0.41666666666666669</v>
      </c>
      <c r="B110" s="21" t="s">
        <v>52</v>
      </c>
      <c r="C110" s="52">
        <f t="shared" si="15"/>
        <v>0.48611111111111116</v>
      </c>
      <c r="D110" s="17">
        <v>1</v>
      </c>
      <c r="E110" s="17" t="s">
        <v>192</v>
      </c>
      <c r="F110" s="19" t="s">
        <v>193</v>
      </c>
      <c r="G110" s="76">
        <v>2</v>
      </c>
      <c r="H110" s="77"/>
      <c r="I110" s="17" t="s">
        <v>14</v>
      </c>
      <c r="J110" s="17" t="s">
        <v>86</v>
      </c>
      <c r="K110" s="20" t="s">
        <v>38</v>
      </c>
      <c r="L110" s="60" t="str">
        <f>VLOOKUP(K110,'[1]Daftar Dosen'!C$5:F$39,2,0)</f>
        <v>Irfan Syarief Arief, S.T., M.T.</v>
      </c>
    </row>
    <row r="111" spans="1:12" x14ac:dyDescent="0.3">
      <c r="A111" s="51">
        <v>0.41666666666666669</v>
      </c>
      <c r="B111" s="21" t="s">
        <v>52</v>
      </c>
      <c r="C111" s="52">
        <f t="shared" si="15"/>
        <v>0.52083333333333337</v>
      </c>
      <c r="D111" s="17">
        <v>3</v>
      </c>
      <c r="E111" s="17" t="s">
        <v>168</v>
      </c>
      <c r="F111" s="19" t="s">
        <v>169</v>
      </c>
      <c r="G111" s="76">
        <v>3</v>
      </c>
      <c r="H111" s="77"/>
      <c r="I111" s="17" t="s">
        <v>76</v>
      </c>
      <c r="J111" s="17" t="s">
        <v>77</v>
      </c>
      <c r="K111" s="21" t="s">
        <v>21</v>
      </c>
      <c r="L111" s="58" t="str">
        <f>VLOOKUP(K111,'[1]Daftar Dosen'!C$5:F$39,2,0)</f>
        <v>Adhi Iswantoro, S.T., M.T.</v>
      </c>
    </row>
    <row r="112" spans="1:12" x14ac:dyDescent="0.3">
      <c r="A112" s="51">
        <v>0.41666666666666669</v>
      </c>
      <c r="B112" s="21" t="s">
        <v>52</v>
      </c>
      <c r="C112" s="52">
        <f t="shared" si="15"/>
        <v>0.48611111111111116</v>
      </c>
      <c r="D112" s="17">
        <v>7</v>
      </c>
      <c r="E112" s="17" t="s">
        <v>212</v>
      </c>
      <c r="F112" s="19" t="s">
        <v>213</v>
      </c>
      <c r="G112" s="76">
        <v>2</v>
      </c>
      <c r="H112" s="77"/>
      <c r="I112" s="17" t="s">
        <v>55</v>
      </c>
      <c r="J112" s="18" t="s">
        <v>61</v>
      </c>
      <c r="K112" s="21" t="s">
        <v>36</v>
      </c>
      <c r="L112" s="58" t="str">
        <f>VLOOKUP(K112,'[1]Daftar Dosen'!C$5:F$39,2,0)</f>
        <v>Ir. Indrajaya Gerianto, M.Sc.</v>
      </c>
    </row>
    <row r="113" spans="1:12" x14ac:dyDescent="0.3">
      <c r="A113" s="51">
        <v>0.41666666666666669</v>
      </c>
      <c r="B113" s="21" t="s">
        <v>52</v>
      </c>
      <c r="C113" s="52">
        <f t="shared" si="15"/>
        <v>0.48611111111111116</v>
      </c>
      <c r="D113" s="17" t="s">
        <v>94</v>
      </c>
      <c r="E113" s="17" t="s">
        <v>214</v>
      </c>
      <c r="F113" s="19" t="s">
        <v>215</v>
      </c>
      <c r="G113" s="76">
        <v>2</v>
      </c>
      <c r="H113" s="77"/>
      <c r="I113" s="17" t="s">
        <v>55</v>
      </c>
      <c r="J113" s="18" t="s">
        <v>61</v>
      </c>
      <c r="K113" s="21" t="s">
        <v>46</v>
      </c>
      <c r="L113" s="58" t="str">
        <f>VLOOKUP(K113,'[1]Daftar Dosen'!C$5:F$39,2,0)</f>
        <v>Prof. Semin, S.T., M.T., Ph.D.</v>
      </c>
    </row>
    <row r="114" spans="1:12" x14ac:dyDescent="0.3">
      <c r="A114" s="51">
        <v>0.54166666666666696</v>
      </c>
      <c r="B114" s="21" t="s">
        <v>52</v>
      </c>
      <c r="C114" s="52">
        <f t="shared" ref="C114" si="16">A114+TIME(0,(G114*50),0)</f>
        <v>0.61111111111111138</v>
      </c>
      <c r="D114" s="17">
        <v>1</v>
      </c>
      <c r="E114" s="17" t="s">
        <v>142</v>
      </c>
      <c r="F114" s="62" t="s">
        <v>143</v>
      </c>
      <c r="G114" s="76">
        <v>2</v>
      </c>
      <c r="H114" s="77"/>
      <c r="I114" s="53" t="s">
        <v>55</v>
      </c>
      <c r="J114" s="53" t="s">
        <v>56</v>
      </c>
      <c r="K114" s="65"/>
      <c r="L114" s="57" t="s">
        <v>249</v>
      </c>
    </row>
    <row r="115" spans="1:12" x14ac:dyDescent="0.3">
      <c r="A115" s="51">
        <v>0.5</v>
      </c>
      <c r="B115" s="21" t="s">
        <v>52</v>
      </c>
      <c r="C115" s="52">
        <f>A115+TIME(0,(G115*50),0)</f>
        <v>0.60416666666666663</v>
      </c>
      <c r="D115" s="17">
        <v>5</v>
      </c>
      <c r="E115" s="18" t="s">
        <v>216</v>
      </c>
      <c r="F115" s="19" t="s">
        <v>217</v>
      </c>
      <c r="G115" s="76">
        <v>3</v>
      </c>
      <c r="H115" s="77"/>
      <c r="I115" s="17" t="s">
        <v>76</v>
      </c>
      <c r="J115" s="17" t="s">
        <v>77</v>
      </c>
      <c r="K115" s="20" t="s">
        <v>25</v>
      </c>
      <c r="L115" s="58" t="str">
        <f>VLOOKUP(K115,'[1]Daftar Dosen'!C$5:F$39,2,0)</f>
        <v>Beny Cahyono,  S.T., M.T., Ph.D.</v>
      </c>
    </row>
    <row r="116" spans="1:12" x14ac:dyDescent="0.3">
      <c r="A116" s="51">
        <v>0.5</v>
      </c>
      <c r="B116" s="21" t="s">
        <v>52</v>
      </c>
      <c r="C116" s="52">
        <f t="shared" ref="C116:C119" si="17">A116+TIME(0,(G116*50),0)</f>
        <v>0.56944444444444442</v>
      </c>
      <c r="D116" s="17" t="s">
        <v>94</v>
      </c>
      <c r="E116" s="17" t="s">
        <v>218</v>
      </c>
      <c r="F116" s="19" t="s">
        <v>219</v>
      </c>
      <c r="G116" s="76">
        <v>2</v>
      </c>
      <c r="H116" s="77"/>
      <c r="I116" s="17" t="s">
        <v>55</v>
      </c>
      <c r="J116" s="18" t="s">
        <v>61</v>
      </c>
      <c r="K116" s="21" t="s">
        <v>42</v>
      </c>
      <c r="L116" s="58" t="str">
        <f>VLOOKUP(K116,'[1]Daftar Dosen'!C$5:F$39,2,0)</f>
        <v>Dr. Nurhadi Siswantoro, S.T., M.T.</v>
      </c>
    </row>
    <row r="117" spans="1:12" x14ac:dyDescent="0.3">
      <c r="A117" s="51">
        <v>0.5</v>
      </c>
      <c r="B117" s="21" t="s">
        <v>52</v>
      </c>
      <c r="C117" s="52">
        <f t="shared" si="17"/>
        <v>0.60416666666666663</v>
      </c>
      <c r="D117" s="17">
        <v>4</v>
      </c>
      <c r="E117" s="17" t="s">
        <v>220</v>
      </c>
      <c r="F117" s="19" t="s">
        <v>221</v>
      </c>
      <c r="G117" s="76">
        <v>3</v>
      </c>
      <c r="H117" s="77">
        <v>1</v>
      </c>
      <c r="I117" s="17" t="s">
        <v>55</v>
      </c>
      <c r="J117" s="18" t="s">
        <v>61</v>
      </c>
      <c r="K117" s="21" t="s">
        <v>41</v>
      </c>
      <c r="L117" s="58" t="str">
        <f>VLOOKUP(K117,'[1]Daftar Dosen'!C$5:F$39,2,0)</f>
        <v>Dr. I Made Ariana, S.T., M.T.</v>
      </c>
    </row>
    <row r="118" spans="1:12" x14ac:dyDescent="0.3">
      <c r="A118" s="51">
        <v>0.5</v>
      </c>
      <c r="B118" s="21" t="s">
        <v>52</v>
      </c>
      <c r="C118" s="52">
        <f t="shared" si="17"/>
        <v>0.60416666666666663</v>
      </c>
      <c r="D118" s="17">
        <v>7</v>
      </c>
      <c r="E118" s="17" t="s">
        <v>222</v>
      </c>
      <c r="F118" s="19" t="s">
        <v>223</v>
      </c>
      <c r="G118" s="76">
        <v>3</v>
      </c>
      <c r="H118" s="77"/>
      <c r="I118" s="17" t="s">
        <v>55</v>
      </c>
      <c r="J118" s="18" t="s">
        <v>61</v>
      </c>
      <c r="K118" s="21" t="s">
        <v>18</v>
      </c>
      <c r="L118" s="58" t="str">
        <f>VLOOKUP(K118,'[1]Daftar Dosen'!C$5:F$39,2,0)</f>
        <v>Ir. Agoes Ahmad Masroeri, M.Eng., D.Eng.</v>
      </c>
    </row>
    <row r="119" spans="1:12" ht="13.95" customHeight="1" x14ac:dyDescent="0.3">
      <c r="A119" s="51">
        <v>0.52083333333333337</v>
      </c>
      <c r="B119" s="21" t="s">
        <v>52</v>
      </c>
      <c r="C119" s="52">
        <f t="shared" si="17"/>
        <v>0.59027777777777779</v>
      </c>
      <c r="D119" s="17" t="s">
        <v>149</v>
      </c>
      <c r="E119" s="17" t="s">
        <v>224</v>
      </c>
      <c r="F119" s="19" t="s">
        <v>225</v>
      </c>
      <c r="G119" s="76">
        <v>2</v>
      </c>
      <c r="H119" s="77"/>
      <c r="I119" s="17" t="s">
        <v>55</v>
      </c>
      <c r="J119" s="18" t="s">
        <v>61</v>
      </c>
      <c r="K119" s="21" t="s">
        <v>44</v>
      </c>
      <c r="L119" s="58" t="str">
        <f>VLOOKUP(K119,'[1]Daftar Dosen'!C$5:F$39,2,0)</f>
        <v>Raja Oloan Saut Gurning, S.T., M.Sc., Ph.D.</v>
      </c>
    </row>
    <row r="120" spans="1:12" x14ac:dyDescent="0.3">
      <c r="A120" s="51">
        <v>0.625</v>
      </c>
      <c r="B120" s="21" t="s">
        <v>52</v>
      </c>
      <c r="C120" s="52">
        <f t="shared" ref="C120" si="18">A120+TIME(0,(G120*50),0)</f>
        <v>0.69444444444444442</v>
      </c>
      <c r="D120" s="17">
        <v>1</v>
      </c>
      <c r="E120" s="17" t="s">
        <v>142</v>
      </c>
      <c r="F120" s="62" t="s">
        <v>143</v>
      </c>
      <c r="G120" s="76">
        <v>2</v>
      </c>
      <c r="H120" s="77"/>
      <c r="I120" s="53" t="s">
        <v>76</v>
      </c>
      <c r="J120" s="53" t="s">
        <v>56</v>
      </c>
      <c r="K120" s="65"/>
      <c r="L120" s="57" t="s">
        <v>249</v>
      </c>
    </row>
    <row r="121" spans="1:12" x14ac:dyDescent="0.3">
      <c r="A121" s="51">
        <v>0.625</v>
      </c>
      <c r="B121" s="21" t="s">
        <v>52</v>
      </c>
      <c r="C121" s="52">
        <f t="shared" ref="C121:C126" si="19">A121+TIME(0,(G121*50),0)</f>
        <v>0.69444444444444442</v>
      </c>
      <c r="D121" s="17" t="s">
        <v>94</v>
      </c>
      <c r="E121" s="17" t="s">
        <v>226</v>
      </c>
      <c r="F121" s="19" t="s">
        <v>227</v>
      </c>
      <c r="G121" s="76">
        <v>2</v>
      </c>
      <c r="H121" s="77"/>
      <c r="I121" s="17" t="s">
        <v>55</v>
      </c>
      <c r="J121" s="17" t="s">
        <v>61</v>
      </c>
      <c r="K121" s="20" t="s">
        <v>20</v>
      </c>
      <c r="L121" s="58" t="str">
        <f>VLOOKUP(K121,'[1]Daftar Dosen'!C$5:F$39,2,0)</f>
        <v>Dr. Ir. Agoes Santoso, M.Sc., M.Phil.</v>
      </c>
    </row>
    <row r="122" spans="1:12" x14ac:dyDescent="0.3">
      <c r="A122" s="51">
        <v>0.625</v>
      </c>
      <c r="B122" s="21" t="s">
        <v>52</v>
      </c>
      <c r="C122" s="52">
        <f t="shared" si="19"/>
        <v>0.69444444444444442</v>
      </c>
      <c r="D122" s="17">
        <v>1</v>
      </c>
      <c r="E122" s="17" t="s">
        <v>192</v>
      </c>
      <c r="F122" s="19" t="s">
        <v>193</v>
      </c>
      <c r="G122" s="76">
        <v>2</v>
      </c>
      <c r="H122" s="77"/>
      <c r="I122" s="17" t="s">
        <v>14</v>
      </c>
      <c r="J122" s="17" t="s">
        <v>116</v>
      </c>
      <c r="K122" s="20" t="s">
        <v>38</v>
      </c>
      <c r="L122" s="58" t="str">
        <f>VLOOKUP(K122,'[1]Daftar Dosen'!C$5:F$39,2,0)</f>
        <v>Irfan Syarief Arief, S.T., M.T.</v>
      </c>
    </row>
    <row r="123" spans="1:12" x14ac:dyDescent="0.3">
      <c r="A123" s="51">
        <v>0.625</v>
      </c>
      <c r="B123" s="21" t="s">
        <v>52</v>
      </c>
      <c r="C123" s="52">
        <f t="shared" si="19"/>
        <v>0.69444444444444442</v>
      </c>
      <c r="D123" s="17">
        <v>7</v>
      </c>
      <c r="E123" s="17" t="s">
        <v>228</v>
      </c>
      <c r="F123" s="19" t="s">
        <v>229</v>
      </c>
      <c r="G123" s="76">
        <v>2</v>
      </c>
      <c r="H123" s="77"/>
      <c r="I123" s="17" t="s">
        <v>55</v>
      </c>
      <c r="J123" s="17" t="s">
        <v>61</v>
      </c>
      <c r="K123" s="20" t="s">
        <v>44</v>
      </c>
      <c r="L123" s="58" t="str">
        <f>VLOOKUP(K123,'[1]Daftar Dosen'!C$5:F$39,2,0)</f>
        <v>Raja Oloan Saut Gurning, S.T., M.Sc., Ph.D.</v>
      </c>
    </row>
    <row r="124" spans="1:12" s="29" customFormat="1" x14ac:dyDescent="0.3">
      <c r="A124" s="51">
        <v>0.625</v>
      </c>
      <c r="B124" s="21" t="s">
        <v>52</v>
      </c>
      <c r="C124" s="52">
        <f t="shared" si="19"/>
        <v>0.76388888888888884</v>
      </c>
      <c r="D124" s="17">
        <v>4</v>
      </c>
      <c r="E124" s="17" t="s">
        <v>230</v>
      </c>
      <c r="F124" s="19" t="s">
        <v>231</v>
      </c>
      <c r="G124" s="76">
        <v>4</v>
      </c>
      <c r="H124" s="77"/>
      <c r="I124" s="17" t="s">
        <v>55</v>
      </c>
      <c r="J124" s="17" t="s">
        <v>61</v>
      </c>
      <c r="K124" s="21" t="s">
        <v>31</v>
      </c>
      <c r="L124" s="58" t="str">
        <f>VLOOKUP(K124,'[1]Daftar Dosen'!C$5:F$39,2,0)</f>
        <v>Edi Jadmiko, S.T., M.T.</v>
      </c>
    </row>
    <row r="125" spans="1:12" x14ac:dyDescent="0.3">
      <c r="A125" s="51">
        <v>0.625</v>
      </c>
      <c r="B125" s="21" t="s">
        <v>52</v>
      </c>
      <c r="C125" s="52">
        <f t="shared" si="19"/>
        <v>0.69444444444444442</v>
      </c>
      <c r="D125" s="17" t="s">
        <v>94</v>
      </c>
      <c r="E125" s="17" t="s">
        <v>232</v>
      </c>
      <c r="F125" s="19" t="s">
        <v>233</v>
      </c>
      <c r="G125" s="76">
        <v>2</v>
      </c>
      <c r="H125" s="77"/>
      <c r="I125" s="17" t="s">
        <v>76</v>
      </c>
      <c r="J125" s="17" t="s">
        <v>77</v>
      </c>
      <c r="K125" s="20" t="s">
        <v>50</v>
      </c>
      <c r="L125" s="58" t="str">
        <f>VLOOKUP(K125,'[1]Daftar Dosen'!C$5:F$39,2,0)</f>
        <v>Dr.Eng. Trika Pitana, S.T., M.Sc.</v>
      </c>
    </row>
    <row r="126" spans="1:12" x14ac:dyDescent="0.3">
      <c r="A126" s="51">
        <v>0.77083333333333337</v>
      </c>
      <c r="B126" s="21" t="s">
        <v>52</v>
      </c>
      <c r="C126" s="52">
        <f t="shared" si="19"/>
        <v>0.875</v>
      </c>
      <c r="D126" s="17">
        <v>3</v>
      </c>
      <c r="E126" s="17" t="s">
        <v>168</v>
      </c>
      <c r="F126" s="19" t="s">
        <v>169</v>
      </c>
      <c r="G126" s="76">
        <v>3</v>
      </c>
      <c r="H126" s="77"/>
      <c r="I126" s="17" t="s">
        <v>55</v>
      </c>
      <c r="J126" s="17" t="s">
        <v>86</v>
      </c>
      <c r="K126" s="20" t="s">
        <v>21</v>
      </c>
      <c r="L126" s="58" t="str">
        <f>VLOOKUP(K126,'[1]Daftar Dosen'!C$5:F$39,2,0)</f>
        <v>Adhi Iswantoro, S.T., M.T.</v>
      </c>
    </row>
    <row r="127" spans="1:12" x14ac:dyDescent="0.3">
      <c r="A127" s="88" t="s">
        <v>259</v>
      </c>
      <c r="B127" s="89"/>
      <c r="C127" s="89"/>
      <c r="D127" s="89"/>
      <c r="E127" s="89"/>
      <c r="F127" s="89"/>
      <c r="G127" s="89"/>
      <c r="H127" s="89"/>
      <c r="I127" s="89"/>
      <c r="J127" s="89"/>
      <c r="K127" s="89"/>
      <c r="L127" s="90"/>
    </row>
    <row r="128" spans="1:12" ht="13.95" customHeight="1" x14ac:dyDescent="0.3">
      <c r="A128" s="51">
        <v>0.29166666666666669</v>
      </c>
      <c r="B128" s="21" t="s">
        <v>52</v>
      </c>
      <c r="C128" s="52">
        <f>A128+TIME(0,(G128*50),0)</f>
        <v>0.36111111111111116</v>
      </c>
      <c r="D128" s="17">
        <v>7</v>
      </c>
      <c r="E128" s="17" t="s">
        <v>228</v>
      </c>
      <c r="F128" s="19" t="s">
        <v>229</v>
      </c>
      <c r="G128" s="76">
        <v>2</v>
      </c>
      <c r="H128" s="77"/>
      <c r="I128" s="17" t="s">
        <v>55</v>
      </c>
      <c r="J128" s="17" t="s">
        <v>86</v>
      </c>
      <c r="K128" s="20" t="s">
        <v>44</v>
      </c>
      <c r="L128" s="58" t="str">
        <f>VLOOKUP(K128,'[1]Daftar Dosen'!C$5:F$39,2,0)</f>
        <v>Raja Oloan Saut Gurning, S.T., M.Sc., Ph.D.</v>
      </c>
    </row>
    <row r="129" spans="1:12" x14ac:dyDescent="0.3">
      <c r="A129" s="51">
        <v>0.375</v>
      </c>
      <c r="B129" s="21" t="s">
        <v>52</v>
      </c>
      <c r="C129" s="52">
        <f t="shared" ref="C129:C132" si="20">A129+TIME(0,(G129*50),0)</f>
        <v>0.44444444444444442</v>
      </c>
      <c r="D129" s="17">
        <v>1</v>
      </c>
      <c r="E129" s="17" t="s">
        <v>234</v>
      </c>
      <c r="F129" s="19" t="s">
        <v>235</v>
      </c>
      <c r="G129" s="76">
        <v>2</v>
      </c>
      <c r="H129" s="77"/>
      <c r="I129" s="17" t="s">
        <v>55</v>
      </c>
      <c r="J129" s="17" t="s">
        <v>117</v>
      </c>
      <c r="K129" s="20" t="s">
        <v>18</v>
      </c>
      <c r="L129" s="58" t="str">
        <f>VLOOKUP(K129,'[1]Daftar Dosen'!C$5:F$39,2,0)</f>
        <v>Ir. Agoes Ahmad Masroeri, M.Eng., D.Eng.</v>
      </c>
    </row>
    <row r="130" spans="1:12" x14ac:dyDescent="0.3">
      <c r="A130" s="51">
        <v>0.375</v>
      </c>
      <c r="B130" s="21" t="s">
        <v>52</v>
      </c>
      <c r="C130" s="52">
        <f t="shared" si="20"/>
        <v>0.44444444444444442</v>
      </c>
      <c r="D130" s="17">
        <v>1</v>
      </c>
      <c r="E130" s="17" t="s">
        <v>234</v>
      </c>
      <c r="F130" s="19" t="s">
        <v>235</v>
      </c>
      <c r="G130" s="76">
        <v>2</v>
      </c>
      <c r="H130" s="77"/>
      <c r="I130" s="17" t="s">
        <v>55</v>
      </c>
      <c r="J130" s="17" t="s">
        <v>118</v>
      </c>
      <c r="K130" s="20" t="s">
        <v>19</v>
      </c>
      <c r="L130" s="58" t="str">
        <f>VLOOKUP(K130,'[1]Daftar Dosen'!C$5:F$39,2,0)</f>
        <v>Ir. Alam Baheramsyah, M.Sc.</v>
      </c>
    </row>
    <row r="131" spans="1:12" x14ac:dyDescent="0.3">
      <c r="A131" s="51">
        <v>0.375</v>
      </c>
      <c r="B131" s="52" t="s">
        <v>52</v>
      </c>
      <c r="C131" s="52">
        <f t="shared" si="20"/>
        <v>0.44444444444444442</v>
      </c>
      <c r="D131" s="17">
        <v>1</v>
      </c>
      <c r="E131" s="17" t="s">
        <v>234</v>
      </c>
      <c r="F131" s="19" t="s">
        <v>235</v>
      </c>
      <c r="G131" s="76">
        <v>2</v>
      </c>
      <c r="H131" s="77"/>
      <c r="I131" s="17" t="s">
        <v>55</v>
      </c>
      <c r="J131" s="17" t="s">
        <v>119</v>
      </c>
      <c r="K131" s="20" t="s">
        <v>20</v>
      </c>
      <c r="L131" s="58" t="str">
        <f>VLOOKUP(K131,'[1]Daftar Dosen'!C$5:F$39,2,0)</f>
        <v>Dr. Ir. Agoes Santoso, M.Sc., M.Phil.</v>
      </c>
    </row>
    <row r="132" spans="1:12" x14ac:dyDescent="0.3">
      <c r="A132" s="51">
        <v>0.41666666666666702</v>
      </c>
      <c r="B132" s="21" t="s">
        <v>52</v>
      </c>
      <c r="C132" s="52">
        <f t="shared" si="20"/>
        <v>0.5208333333333337</v>
      </c>
      <c r="D132" s="17">
        <v>2</v>
      </c>
      <c r="E132" s="17" t="s">
        <v>236</v>
      </c>
      <c r="F132" s="19" t="s">
        <v>235</v>
      </c>
      <c r="G132" s="76">
        <v>3</v>
      </c>
      <c r="H132" s="77"/>
      <c r="I132" s="17" t="s">
        <v>55</v>
      </c>
      <c r="J132" s="17" t="s">
        <v>120</v>
      </c>
      <c r="K132" s="20" t="s">
        <v>35</v>
      </c>
      <c r="L132" s="58" t="str">
        <f>VLOOKUP(K132,'[1]Daftar Dosen'!C$5:F$39,2,0)</f>
        <v>Ir. Hari Prastowo, M.Sc.</v>
      </c>
    </row>
    <row r="133" spans="1:12" ht="13.2" customHeight="1" x14ac:dyDescent="0.3">
      <c r="A133" s="66">
        <v>0.375</v>
      </c>
      <c r="B133" s="63" t="s">
        <v>52</v>
      </c>
      <c r="C133" s="64">
        <f>A133+TIME(0,(G133*50),0)</f>
        <v>0.44444444444444442</v>
      </c>
      <c r="D133" s="28" t="s">
        <v>149</v>
      </c>
      <c r="E133" s="28" t="s">
        <v>237</v>
      </c>
      <c r="F133" s="23" t="s">
        <v>238</v>
      </c>
      <c r="G133" s="76">
        <v>2</v>
      </c>
      <c r="H133" s="77"/>
      <c r="I133" s="28" t="s">
        <v>55</v>
      </c>
      <c r="J133" s="28" t="s">
        <v>61</v>
      </c>
      <c r="K133" s="20" t="s">
        <v>38</v>
      </c>
      <c r="L133" s="58" t="str">
        <f>VLOOKUP(K133,'[1]Daftar Dosen'!C$5:F$39,2,0)</f>
        <v>Irfan Syarief Arief, S.T., M.T.</v>
      </c>
    </row>
    <row r="134" spans="1:12" ht="13.95" customHeight="1" x14ac:dyDescent="0.3">
      <c r="A134" s="51">
        <v>0.33333333333333331</v>
      </c>
      <c r="B134" s="21" t="s">
        <v>52</v>
      </c>
      <c r="C134" s="52">
        <f>A134+TIME(0,(G134*50),0)</f>
        <v>0.4375</v>
      </c>
      <c r="D134" s="17">
        <v>4</v>
      </c>
      <c r="E134" s="17" t="s">
        <v>239</v>
      </c>
      <c r="F134" s="19" t="s">
        <v>240</v>
      </c>
      <c r="G134" s="76">
        <v>3</v>
      </c>
      <c r="H134" s="77"/>
      <c r="I134" s="17" t="s">
        <v>55</v>
      </c>
      <c r="J134" s="17" t="s">
        <v>61</v>
      </c>
      <c r="K134" s="20" t="s">
        <v>26</v>
      </c>
      <c r="L134" s="58" t="str">
        <f>VLOOKUP(K134,'[1]Daftar Dosen'!C$5:F$39,2,0)</f>
        <v>Dr. Achmad Baidowi, S.T., M.T.</v>
      </c>
    </row>
    <row r="135" spans="1:12" x14ac:dyDescent="0.3">
      <c r="A135" s="51">
        <v>0.375</v>
      </c>
      <c r="B135" s="21" t="s">
        <v>52</v>
      </c>
      <c r="C135" s="52">
        <f>A135+TIME(0,(2*50),0)</f>
        <v>0.44444444444444442</v>
      </c>
      <c r="D135" s="17">
        <v>1</v>
      </c>
      <c r="E135" s="17" t="s">
        <v>234</v>
      </c>
      <c r="F135" s="19" t="s">
        <v>235</v>
      </c>
      <c r="G135" s="76">
        <v>2</v>
      </c>
      <c r="H135" s="77"/>
      <c r="I135" s="17" t="s">
        <v>76</v>
      </c>
      <c r="J135" s="17" t="s">
        <v>241</v>
      </c>
      <c r="K135" s="20" t="s">
        <v>51</v>
      </c>
      <c r="L135" s="58" t="str">
        <f>VLOOKUP(K135,'[1]Daftar Dosen'!C$5:F$39,2,0)</f>
        <v>Dr.Ing. Wolfgang Busse</v>
      </c>
    </row>
    <row r="136" spans="1:12" ht="13.2" customHeight="1" x14ac:dyDescent="0.3">
      <c r="A136" s="66">
        <v>0.54166666666666663</v>
      </c>
      <c r="B136" s="63" t="s">
        <v>52</v>
      </c>
      <c r="C136" s="64">
        <f t="shared" ref="C136:C140" si="21">A136+TIME(0,(G136*50),0)</f>
        <v>0.64583333333333326</v>
      </c>
      <c r="D136" s="17">
        <v>5</v>
      </c>
      <c r="E136" s="17" t="s">
        <v>128</v>
      </c>
      <c r="F136" s="19" t="s">
        <v>129</v>
      </c>
      <c r="G136" s="76">
        <v>3</v>
      </c>
      <c r="H136" s="77"/>
      <c r="I136" s="17" t="s">
        <v>55</v>
      </c>
      <c r="J136" s="17" t="s">
        <v>86</v>
      </c>
      <c r="K136" s="20" t="s">
        <v>50</v>
      </c>
      <c r="L136" s="58" t="str">
        <f>VLOOKUP(K136,'[1]Daftar Dosen'!C$5:F$39,2,0)</f>
        <v>Dr.Eng. Trika Pitana, S.T., M.Sc.</v>
      </c>
    </row>
    <row r="137" spans="1:12" x14ac:dyDescent="0.3">
      <c r="A137" s="51">
        <v>0.54166666666666663</v>
      </c>
      <c r="B137" s="21" t="s">
        <v>52</v>
      </c>
      <c r="C137" s="52">
        <f t="shared" si="21"/>
        <v>0.64583333333333326</v>
      </c>
      <c r="D137" s="17">
        <v>7</v>
      </c>
      <c r="E137" s="17" t="s">
        <v>222</v>
      </c>
      <c r="F137" s="19" t="s">
        <v>223</v>
      </c>
      <c r="G137" s="76">
        <v>3</v>
      </c>
      <c r="H137" s="77"/>
      <c r="I137" s="17" t="s">
        <v>55</v>
      </c>
      <c r="J137" s="17" t="s">
        <v>86</v>
      </c>
      <c r="K137" s="20" t="s">
        <v>18</v>
      </c>
      <c r="L137" s="58" t="str">
        <f>VLOOKUP(K137,'[1]Daftar Dosen'!C$5:F$39,2,0)</f>
        <v>Ir. Agoes Ahmad Masroeri, M.Eng., D.Eng.</v>
      </c>
    </row>
    <row r="138" spans="1:12" ht="22.5" customHeight="1" x14ac:dyDescent="0.3">
      <c r="A138" s="66">
        <v>0.54166666666666663</v>
      </c>
      <c r="B138" s="63" t="s">
        <v>52</v>
      </c>
      <c r="C138" s="64">
        <f t="shared" si="21"/>
        <v>0.64583333333333326</v>
      </c>
      <c r="D138" s="17">
        <v>5</v>
      </c>
      <c r="E138" s="17" t="s">
        <v>242</v>
      </c>
      <c r="F138" s="19" t="s">
        <v>243</v>
      </c>
      <c r="G138" s="76">
        <v>3</v>
      </c>
      <c r="H138" s="77"/>
      <c r="I138" s="28" t="s">
        <v>244</v>
      </c>
      <c r="J138" s="17" t="s">
        <v>61</v>
      </c>
      <c r="K138" s="20" t="s">
        <v>27</v>
      </c>
      <c r="L138" s="58" t="str">
        <f>VLOOKUP(K138,'[1]Daftar Dosen'!C$5:F$39,2,0)</f>
        <v>Dr. Eng. M. Badrus Zaman, S.T., M.T.</v>
      </c>
    </row>
    <row r="139" spans="1:12" x14ac:dyDescent="0.3">
      <c r="A139" s="66">
        <v>0.54166666666666663</v>
      </c>
      <c r="B139" s="63" t="s">
        <v>52</v>
      </c>
      <c r="C139" s="64">
        <f t="shared" si="21"/>
        <v>0.61111111111111105</v>
      </c>
      <c r="D139" s="17">
        <v>4</v>
      </c>
      <c r="E139" s="17" t="s">
        <v>230</v>
      </c>
      <c r="F139" s="19" t="s">
        <v>245</v>
      </c>
      <c r="G139" s="76">
        <v>2</v>
      </c>
      <c r="H139" s="77"/>
      <c r="I139" s="17" t="s">
        <v>76</v>
      </c>
      <c r="J139" s="17" t="s">
        <v>77</v>
      </c>
      <c r="K139" s="20" t="s">
        <v>31</v>
      </c>
      <c r="L139" s="58" t="str">
        <f>VLOOKUP(K139,'[1]Daftar Dosen'!C$5:F$39,2,0)</f>
        <v>Edi Jadmiko, S.T., M.T.</v>
      </c>
    </row>
    <row r="140" spans="1:12" ht="13.2" customHeight="1" x14ac:dyDescent="0.3">
      <c r="A140" s="66">
        <v>0.54166666666666663</v>
      </c>
      <c r="B140" s="63" t="s">
        <v>52</v>
      </c>
      <c r="C140" s="64">
        <f t="shared" si="21"/>
        <v>0.64583333333333326</v>
      </c>
      <c r="D140" s="17">
        <v>4</v>
      </c>
      <c r="E140" s="17" t="s">
        <v>246</v>
      </c>
      <c r="F140" s="19" t="s">
        <v>247</v>
      </c>
      <c r="G140" s="76">
        <v>3</v>
      </c>
      <c r="H140" s="77"/>
      <c r="I140" s="17" t="s">
        <v>55</v>
      </c>
      <c r="J140" s="17" t="s">
        <v>61</v>
      </c>
      <c r="K140" s="20" t="s">
        <v>20</v>
      </c>
      <c r="L140" s="58" t="str">
        <f>VLOOKUP(K140,'[1]Daftar Dosen'!C$5:F$39,2,0)</f>
        <v>Dr. Ir. Agoes Santoso, M.Sc., M.Phil.</v>
      </c>
    </row>
    <row r="141" spans="1:12" ht="13.8" thickBot="1" x14ac:dyDescent="0.35">
      <c r="A141" s="70">
        <v>0.625</v>
      </c>
      <c r="B141" s="71" t="s">
        <v>52</v>
      </c>
      <c r="C141" s="72">
        <f>A141+TIME(0,(G141*50),0)</f>
        <v>0.72916666666666663</v>
      </c>
      <c r="D141" s="69">
        <v>3</v>
      </c>
      <c r="E141" s="69" t="s">
        <v>174</v>
      </c>
      <c r="F141" s="73" t="s">
        <v>175</v>
      </c>
      <c r="G141" s="83">
        <v>3</v>
      </c>
      <c r="H141" s="84"/>
      <c r="I141" s="69" t="s">
        <v>55</v>
      </c>
      <c r="J141" s="69" t="s">
        <v>61</v>
      </c>
      <c r="K141" s="74" t="s">
        <v>30</v>
      </c>
      <c r="L141" s="61" t="str">
        <f>VLOOKUP(K141,'[1]Daftar Dosen'!C$5:F$39,2,0)</f>
        <v>Dr. Eng. Dhimas Widhi Handani, S.T., M.Sc.</v>
      </c>
    </row>
    <row r="142" spans="1:12" x14ac:dyDescent="0.3">
      <c r="A142" s="34"/>
      <c r="B142" s="35"/>
      <c r="C142" s="34"/>
      <c r="D142" s="35"/>
      <c r="E142" s="36"/>
      <c r="F142" s="37"/>
      <c r="G142" s="38">
        <f>SUM(G129:G141)+SUM(G101:G126)+SUM(G70:G99)+SUM(G56:G68)+SUM(G43:G55)+SUM(G12:G41)</f>
        <v>306</v>
      </c>
      <c r="H142" s="38"/>
      <c r="I142" s="37"/>
      <c r="J142" s="35"/>
      <c r="K142" s="37"/>
      <c r="L142" s="39"/>
    </row>
    <row r="143" spans="1:12" ht="26.4" x14ac:dyDescent="0.3">
      <c r="A143" s="75" t="s">
        <v>250</v>
      </c>
      <c r="B143" s="35" t="s">
        <v>251</v>
      </c>
      <c r="C143" s="78" t="s">
        <v>254</v>
      </c>
      <c r="D143" s="78"/>
      <c r="E143" s="78"/>
      <c r="F143" s="78"/>
      <c r="G143" s="78"/>
      <c r="H143" s="78"/>
      <c r="I143" s="78"/>
      <c r="J143" s="78"/>
      <c r="K143" s="78"/>
      <c r="L143" s="78"/>
    </row>
    <row r="144" spans="1:12" x14ac:dyDescent="0.3">
      <c r="A144" s="34"/>
      <c r="B144" s="35"/>
      <c r="C144" s="78"/>
      <c r="D144" s="78"/>
      <c r="E144" s="78"/>
      <c r="F144" s="78"/>
      <c r="G144" s="78"/>
      <c r="H144" s="78"/>
      <c r="I144" s="78"/>
      <c r="J144" s="78"/>
      <c r="K144" s="78"/>
      <c r="L144" s="78"/>
    </row>
    <row r="145" spans="1:12" x14ac:dyDescent="0.3">
      <c r="A145" s="34"/>
      <c r="B145" s="35"/>
      <c r="C145" s="78"/>
      <c r="D145" s="78"/>
      <c r="E145" s="78"/>
      <c r="F145" s="78"/>
      <c r="G145" s="78"/>
      <c r="H145" s="78"/>
      <c r="I145" s="78"/>
      <c r="J145" s="78"/>
      <c r="K145" s="78"/>
      <c r="L145" s="78"/>
    </row>
    <row r="146" spans="1:12" x14ac:dyDescent="0.3">
      <c r="A146" s="34"/>
      <c r="B146" s="35"/>
      <c r="C146" s="34"/>
      <c r="D146" s="35"/>
      <c r="E146" s="36"/>
      <c r="F146" s="37"/>
      <c r="G146" s="38"/>
      <c r="H146" s="38"/>
      <c r="I146" s="37"/>
      <c r="J146" s="35"/>
      <c r="K146" s="37"/>
      <c r="L146" s="39"/>
    </row>
    <row r="147" spans="1:12" x14ac:dyDescent="0.3">
      <c r="A147" s="40" t="s">
        <v>252</v>
      </c>
      <c r="B147" s="41"/>
      <c r="D147" s="5"/>
      <c r="E147" s="41"/>
      <c r="F147" s="41"/>
      <c r="G147" s="42"/>
      <c r="H147" s="42"/>
      <c r="I147" s="37"/>
      <c r="J147" s="35"/>
      <c r="K147" s="37"/>
      <c r="L147" s="39"/>
    </row>
    <row r="148" spans="1:12" x14ac:dyDescent="0.3">
      <c r="A148" s="40"/>
      <c r="B148" s="41"/>
      <c r="D148" s="5"/>
      <c r="E148" s="41"/>
      <c r="F148" s="41"/>
      <c r="G148" s="42"/>
      <c r="H148" s="42"/>
      <c r="I148" s="37"/>
      <c r="J148" s="35"/>
      <c r="K148" s="37"/>
      <c r="L148" s="39"/>
    </row>
    <row r="149" spans="1:12" x14ac:dyDescent="0.3">
      <c r="A149" s="40"/>
      <c r="B149" s="41"/>
      <c r="D149" s="5"/>
      <c r="E149" s="41"/>
      <c r="F149" s="41"/>
      <c r="G149" s="42"/>
      <c r="H149" s="42"/>
      <c r="I149" s="37"/>
      <c r="J149" s="35"/>
      <c r="K149" s="37"/>
      <c r="L149" s="39"/>
    </row>
    <row r="150" spans="1:12" x14ac:dyDescent="0.3">
      <c r="A150" s="40"/>
      <c r="B150" s="41"/>
      <c r="D150" s="5"/>
      <c r="E150" s="41"/>
      <c r="F150" s="41"/>
      <c r="G150" s="42"/>
      <c r="H150" s="42"/>
      <c r="I150" s="37"/>
      <c r="J150" s="35"/>
      <c r="K150" s="37"/>
      <c r="L150" s="39"/>
    </row>
    <row r="151" spans="1:12" ht="12" customHeight="1" x14ac:dyDescent="0.3">
      <c r="A151" s="40" t="s">
        <v>248</v>
      </c>
      <c r="B151" s="35"/>
      <c r="C151" s="34"/>
      <c r="D151" s="35"/>
      <c r="E151" s="36"/>
      <c r="F151" s="37"/>
      <c r="G151" s="42"/>
      <c r="H151" s="42"/>
      <c r="I151" s="37"/>
      <c r="J151" s="35"/>
      <c r="K151" s="37"/>
      <c r="L151" s="39"/>
    </row>
    <row r="152" spans="1:12" x14ac:dyDescent="0.3">
      <c r="A152" s="34"/>
      <c r="B152" s="35"/>
      <c r="C152" s="34"/>
      <c r="D152" s="35"/>
      <c r="E152" s="36"/>
      <c r="F152" s="37"/>
      <c r="G152" s="42"/>
      <c r="H152" s="42"/>
      <c r="I152" s="37"/>
      <c r="J152" s="35"/>
      <c r="K152" s="37"/>
      <c r="L152" s="39"/>
    </row>
    <row r="153" spans="1:12" x14ac:dyDescent="0.3">
      <c r="A153" s="41"/>
      <c r="B153" s="41"/>
      <c r="C153" s="45"/>
      <c r="D153" s="43"/>
      <c r="E153" s="41"/>
      <c r="F153" s="41"/>
      <c r="G153" s="43"/>
      <c r="H153" s="43"/>
      <c r="I153" s="41"/>
      <c r="J153" s="43"/>
      <c r="K153" s="43"/>
      <c r="L153" s="44"/>
    </row>
    <row r="154" spans="1:12" x14ac:dyDescent="0.3">
      <c r="C154" s="22"/>
      <c r="D154" s="5"/>
      <c r="G154" s="43"/>
      <c r="H154" s="43"/>
      <c r="I154" s="41"/>
      <c r="J154" s="43"/>
      <c r="K154" s="43"/>
      <c r="L154" s="44"/>
    </row>
    <row r="155" spans="1:12" x14ac:dyDescent="0.3">
      <c r="D155" s="5"/>
      <c r="G155" s="43"/>
      <c r="H155" s="43"/>
      <c r="I155" s="41"/>
      <c r="J155" s="43"/>
      <c r="K155" s="43"/>
      <c r="L155" s="44"/>
    </row>
    <row r="156" spans="1:12" x14ac:dyDescent="0.3">
      <c r="D156" s="5"/>
      <c r="G156" s="43"/>
      <c r="H156" s="43"/>
      <c r="I156" s="41"/>
      <c r="J156" s="43"/>
      <c r="K156" s="43"/>
      <c r="L156" s="44"/>
    </row>
    <row r="157" spans="1:12" x14ac:dyDescent="0.3">
      <c r="D157" s="5"/>
      <c r="G157" s="43"/>
      <c r="H157" s="43"/>
      <c r="I157" s="41"/>
      <c r="J157" s="43"/>
      <c r="K157" s="43"/>
      <c r="L157" s="44"/>
    </row>
    <row r="158" spans="1:12" x14ac:dyDescent="0.3">
      <c r="D158" s="5"/>
      <c r="G158" s="43"/>
      <c r="H158" s="43"/>
      <c r="I158" s="41"/>
      <c r="J158" s="43"/>
      <c r="K158" s="43"/>
      <c r="L158" s="44"/>
    </row>
    <row r="159" spans="1:12" x14ac:dyDescent="0.3">
      <c r="D159" s="5"/>
      <c r="G159" s="43"/>
      <c r="H159" s="43"/>
      <c r="I159" s="41"/>
      <c r="J159" s="43"/>
      <c r="K159" s="43"/>
      <c r="L159" s="44"/>
    </row>
    <row r="160" spans="1:12" x14ac:dyDescent="0.3">
      <c r="A160" s="41"/>
      <c r="B160" s="41"/>
      <c r="D160" s="5"/>
      <c r="E160" s="41"/>
      <c r="F160" s="41"/>
      <c r="G160" s="43"/>
      <c r="H160" s="43"/>
      <c r="I160" s="41"/>
      <c r="J160" s="43"/>
      <c r="K160" s="43"/>
      <c r="L160" s="44"/>
    </row>
    <row r="161" spans="1:12" x14ac:dyDescent="0.3">
      <c r="A161" s="41"/>
      <c r="B161" s="41"/>
      <c r="D161" s="5"/>
      <c r="E161" s="41"/>
      <c r="F161" s="41"/>
      <c r="G161" s="43"/>
      <c r="H161" s="43"/>
      <c r="I161" s="41"/>
      <c r="J161" s="43"/>
      <c r="K161" s="43"/>
      <c r="L161" s="44"/>
    </row>
    <row r="162" spans="1:12" x14ac:dyDescent="0.3">
      <c r="A162" s="41"/>
      <c r="B162" s="41"/>
      <c r="C162" s="41"/>
      <c r="D162" s="43"/>
      <c r="E162" s="41"/>
      <c r="F162" s="41"/>
      <c r="G162" s="43"/>
      <c r="H162" s="43"/>
      <c r="I162" s="41"/>
      <c r="J162" s="43"/>
      <c r="K162" s="43"/>
      <c r="L162" s="44"/>
    </row>
    <row r="163" spans="1:12" x14ac:dyDescent="0.3">
      <c r="A163" s="41"/>
      <c r="B163" s="41"/>
      <c r="C163" s="41"/>
      <c r="D163" s="43"/>
      <c r="E163" s="41"/>
      <c r="F163" s="41"/>
      <c r="G163" s="43"/>
      <c r="H163" s="43"/>
      <c r="I163" s="41"/>
      <c r="J163" s="43"/>
      <c r="K163" s="43"/>
      <c r="L163" s="44"/>
    </row>
    <row r="164" spans="1:12" x14ac:dyDescent="0.3">
      <c r="A164" s="41"/>
      <c r="B164" s="41"/>
      <c r="C164" s="41"/>
      <c r="D164" s="43"/>
      <c r="E164" s="41"/>
      <c r="F164" s="41"/>
      <c r="G164" s="43"/>
      <c r="H164" s="43"/>
      <c r="I164" s="41"/>
      <c r="J164" s="43"/>
      <c r="K164" s="43"/>
      <c r="L164" s="44"/>
    </row>
    <row r="165" spans="1:12" x14ac:dyDescent="0.3">
      <c r="A165" s="41"/>
      <c r="B165" s="41"/>
      <c r="C165" s="41"/>
      <c r="D165" s="43"/>
      <c r="E165" s="41"/>
      <c r="F165" s="41"/>
      <c r="G165" s="43"/>
      <c r="H165" s="43"/>
      <c r="I165" s="41"/>
      <c r="J165" s="43"/>
      <c r="K165" s="43"/>
      <c r="L165" s="44"/>
    </row>
    <row r="166" spans="1:12" x14ac:dyDescent="0.3">
      <c r="A166" s="41"/>
      <c r="B166" s="41"/>
      <c r="C166" s="41"/>
      <c r="D166" s="43"/>
      <c r="E166" s="41"/>
      <c r="F166" s="41"/>
      <c r="G166" s="43"/>
      <c r="H166" s="43"/>
      <c r="I166" s="41"/>
      <c r="J166" s="43"/>
      <c r="K166" s="43"/>
      <c r="L166" s="44"/>
    </row>
    <row r="167" spans="1:12" x14ac:dyDescent="0.3">
      <c r="A167" s="41"/>
      <c r="B167" s="41"/>
      <c r="C167" s="41"/>
      <c r="D167" s="43"/>
      <c r="E167" s="41"/>
      <c r="F167" s="41"/>
      <c r="G167" s="43"/>
      <c r="H167" s="43"/>
      <c r="I167" s="41"/>
      <c r="J167" s="43"/>
      <c r="K167" s="43"/>
      <c r="L167" s="44"/>
    </row>
    <row r="168" spans="1:12" x14ac:dyDescent="0.3">
      <c r="A168" s="41"/>
      <c r="B168" s="41"/>
      <c r="C168" s="41"/>
      <c r="D168" s="43"/>
      <c r="E168" s="41"/>
      <c r="F168" s="41"/>
      <c r="G168" s="43"/>
      <c r="H168" s="43"/>
      <c r="I168" s="41"/>
      <c r="J168" s="43"/>
      <c r="K168" s="43"/>
      <c r="L168" s="44"/>
    </row>
    <row r="169" spans="1:12" x14ac:dyDescent="0.3">
      <c r="A169" s="46"/>
      <c r="B169" s="46"/>
      <c r="C169" s="46"/>
      <c r="D169" s="47"/>
      <c r="E169" s="46"/>
      <c r="F169" s="46"/>
      <c r="G169" s="47"/>
      <c r="H169" s="47"/>
      <c r="I169" s="46"/>
      <c r="J169" s="47"/>
      <c r="K169" s="47"/>
      <c r="L169" s="48"/>
    </row>
    <row r="170" spans="1:12" x14ac:dyDescent="0.3">
      <c r="A170" s="46"/>
      <c r="B170" s="46"/>
      <c r="C170" s="46"/>
      <c r="D170" s="47"/>
      <c r="E170" s="46"/>
      <c r="F170" s="46"/>
      <c r="G170" s="47"/>
      <c r="H170" s="47"/>
      <c r="I170" s="46"/>
      <c r="J170" s="47"/>
      <c r="K170" s="47"/>
      <c r="L170" s="48"/>
    </row>
    <row r="171" spans="1:12" x14ac:dyDescent="0.3">
      <c r="A171" s="46"/>
      <c r="B171" s="46"/>
      <c r="C171" s="46"/>
      <c r="D171" s="47"/>
      <c r="E171" s="46"/>
      <c r="F171" s="46"/>
      <c r="G171" s="47"/>
      <c r="H171" s="47"/>
      <c r="I171" s="46"/>
      <c r="J171" s="47"/>
      <c r="K171" s="47"/>
      <c r="L171" s="48"/>
    </row>
    <row r="172" spans="1:12" x14ac:dyDescent="0.3">
      <c r="A172" s="46"/>
      <c r="B172" s="46"/>
      <c r="C172" s="46"/>
      <c r="D172" s="47"/>
      <c r="E172" s="46"/>
      <c r="F172" s="46"/>
      <c r="G172" s="47"/>
      <c r="H172" s="47"/>
      <c r="I172" s="46"/>
      <c r="J172" s="47"/>
      <c r="K172" s="47"/>
      <c r="L172" s="48"/>
    </row>
    <row r="173" spans="1:12" x14ac:dyDescent="0.3">
      <c r="A173" s="46"/>
      <c r="B173" s="46"/>
      <c r="C173" s="46"/>
      <c r="D173" s="47"/>
      <c r="E173" s="46"/>
      <c r="F173" s="46"/>
      <c r="G173" s="47"/>
      <c r="H173" s="47"/>
      <c r="I173" s="46"/>
      <c r="J173" s="47"/>
      <c r="K173" s="47"/>
      <c r="L173" s="48"/>
    </row>
    <row r="174" spans="1:12" x14ac:dyDescent="0.3">
      <c r="A174" s="46"/>
      <c r="B174" s="46"/>
      <c r="C174" s="46"/>
      <c r="D174" s="47"/>
      <c r="E174" s="46"/>
      <c r="F174" s="46"/>
      <c r="G174" s="47"/>
      <c r="H174" s="47"/>
      <c r="I174" s="46"/>
      <c r="J174" s="47"/>
      <c r="K174" s="47"/>
      <c r="L174" s="48"/>
    </row>
    <row r="175" spans="1:12" x14ac:dyDescent="0.3">
      <c r="A175" s="46"/>
      <c r="B175" s="46"/>
      <c r="C175" s="46"/>
      <c r="D175" s="47"/>
      <c r="E175" s="46"/>
      <c r="F175" s="46"/>
      <c r="G175" s="47"/>
      <c r="H175" s="47"/>
      <c r="I175" s="46"/>
      <c r="J175" s="47"/>
      <c r="K175" s="47"/>
      <c r="L175" s="48"/>
    </row>
    <row r="176" spans="1:12" x14ac:dyDescent="0.3">
      <c r="A176" s="46"/>
      <c r="B176" s="46"/>
      <c r="C176" s="46"/>
      <c r="D176" s="47"/>
      <c r="E176" s="46"/>
      <c r="F176" s="46"/>
      <c r="G176" s="47"/>
      <c r="H176" s="47"/>
      <c r="I176" s="46"/>
      <c r="J176" s="47"/>
      <c r="K176" s="47"/>
      <c r="L176" s="48"/>
    </row>
    <row r="177" spans="1:12" x14ac:dyDescent="0.3">
      <c r="A177" s="46"/>
      <c r="B177" s="46"/>
      <c r="C177" s="46"/>
      <c r="D177" s="47"/>
      <c r="E177" s="46"/>
      <c r="F177" s="46"/>
      <c r="G177" s="47"/>
      <c r="H177" s="47"/>
      <c r="I177" s="46"/>
      <c r="J177" s="47"/>
      <c r="K177" s="47"/>
      <c r="L177" s="48"/>
    </row>
    <row r="178" spans="1:12" x14ac:dyDescent="0.3">
      <c r="A178" s="46"/>
      <c r="B178" s="46"/>
      <c r="C178" s="46"/>
      <c r="D178" s="47"/>
      <c r="E178" s="46"/>
      <c r="F178" s="46"/>
      <c r="G178" s="47"/>
      <c r="H178" s="47"/>
      <c r="I178" s="46"/>
      <c r="J178" s="47"/>
      <c r="K178" s="47"/>
      <c r="L178" s="48"/>
    </row>
    <row r="179" spans="1:12" x14ac:dyDescent="0.3">
      <c r="A179" s="46"/>
      <c r="B179" s="46"/>
      <c r="C179" s="46"/>
      <c r="D179" s="47"/>
      <c r="E179" s="46"/>
      <c r="F179" s="46"/>
      <c r="G179" s="47"/>
      <c r="H179" s="47"/>
      <c r="I179" s="46"/>
      <c r="J179" s="47"/>
      <c r="K179" s="47"/>
      <c r="L179" s="48"/>
    </row>
    <row r="180" spans="1:12" x14ac:dyDescent="0.3">
      <c r="A180" s="46"/>
      <c r="B180" s="46"/>
      <c r="C180" s="46"/>
      <c r="D180" s="47"/>
      <c r="E180" s="46"/>
      <c r="F180" s="46"/>
      <c r="G180" s="47"/>
      <c r="H180" s="47"/>
      <c r="I180" s="46"/>
      <c r="J180" s="47"/>
      <c r="K180" s="47"/>
      <c r="L180" s="48"/>
    </row>
    <row r="181" spans="1:12" x14ac:dyDescent="0.3">
      <c r="A181" s="46"/>
      <c r="B181" s="46"/>
      <c r="C181" s="46"/>
      <c r="D181" s="47"/>
      <c r="E181" s="46"/>
      <c r="F181" s="46"/>
      <c r="G181" s="47"/>
      <c r="H181" s="47"/>
      <c r="I181" s="46"/>
      <c r="J181" s="47"/>
      <c r="K181" s="47"/>
      <c r="L181" s="48"/>
    </row>
    <row r="182" spans="1:12" x14ac:dyDescent="0.3">
      <c r="A182" s="46"/>
      <c r="B182" s="46"/>
      <c r="C182" s="46"/>
      <c r="D182" s="47"/>
      <c r="E182" s="46"/>
      <c r="F182" s="46"/>
      <c r="G182" s="47"/>
      <c r="H182" s="47"/>
      <c r="I182" s="46"/>
      <c r="J182" s="47"/>
      <c r="K182" s="47"/>
      <c r="L182" s="48"/>
    </row>
    <row r="183" spans="1:12" x14ac:dyDescent="0.3">
      <c r="A183" s="46"/>
      <c r="B183" s="46"/>
      <c r="C183" s="46"/>
      <c r="D183" s="47"/>
      <c r="E183" s="46"/>
      <c r="F183" s="46"/>
      <c r="G183" s="47"/>
      <c r="H183" s="47"/>
      <c r="I183" s="46"/>
      <c r="J183" s="47"/>
      <c r="K183" s="47"/>
      <c r="L183" s="48"/>
    </row>
    <row r="184" spans="1:12" x14ac:dyDescent="0.3">
      <c r="A184" s="46"/>
      <c r="B184" s="46"/>
      <c r="C184" s="46"/>
      <c r="D184" s="47"/>
      <c r="E184" s="46"/>
      <c r="F184" s="46"/>
      <c r="G184" s="47"/>
      <c r="H184" s="47"/>
      <c r="I184" s="46"/>
      <c r="J184" s="47"/>
      <c r="K184" s="47"/>
      <c r="L184" s="48"/>
    </row>
    <row r="185" spans="1:12" x14ac:dyDescent="0.3">
      <c r="A185" s="46"/>
      <c r="B185" s="46"/>
      <c r="C185" s="46"/>
      <c r="D185" s="47"/>
      <c r="E185" s="46"/>
      <c r="F185" s="46"/>
      <c r="G185" s="47"/>
      <c r="H185" s="47"/>
      <c r="I185" s="46"/>
      <c r="J185" s="47"/>
      <c r="K185" s="47"/>
      <c r="L185" s="48"/>
    </row>
    <row r="186" spans="1:12" x14ac:dyDescent="0.3">
      <c r="A186" s="46"/>
      <c r="B186" s="46"/>
      <c r="C186" s="46"/>
      <c r="D186" s="47"/>
      <c r="E186" s="46"/>
      <c r="F186" s="46"/>
      <c r="G186" s="47"/>
      <c r="H186" s="47"/>
      <c r="I186" s="46"/>
      <c r="J186" s="47"/>
      <c r="K186" s="47"/>
      <c r="L186" s="48"/>
    </row>
    <row r="187" spans="1:12" x14ac:dyDescent="0.3">
      <c r="A187" s="46"/>
      <c r="B187" s="46"/>
      <c r="C187" s="46"/>
      <c r="D187" s="47"/>
      <c r="E187" s="46"/>
      <c r="F187" s="46"/>
      <c r="G187" s="47"/>
      <c r="H187" s="47"/>
      <c r="I187" s="46"/>
      <c r="J187" s="47"/>
      <c r="K187" s="47"/>
      <c r="L187" s="48"/>
    </row>
    <row r="188" spans="1:12" x14ac:dyDescent="0.3">
      <c r="A188" s="46"/>
      <c r="B188" s="46"/>
      <c r="C188" s="46"/>
      <c r="D188" s="47"/>
      <c r="E188" s="46"/>
      <c r="F188" s="46"/>
      <c r="G188" s="47"/>
      <c r="H188" s="47"/>
      <c r="I188" s="46"/>
      <c r="J188" s="47"/>
      <c r="K188" s="47"/>
      <c r="L188" s="48"/>
    </row>
    <row r="189" spans="1:12" x14ac:dyDescent="0.3">
      <c r="A189" s="46"/>
      <c r="B189" s="46"/>
      <c r="C189" s="46"/>
      <c r="D189" s="47"/>
      <c r="E189" s="46"/>
      <c r="F189" s="46"/>
      <c r="G189" s="47"/>
      <c r="H189" s="47"/>
      <c r="I189" s="46"/>
      <c r="J189" s="47"/>
      <c r="K189" s="47"/>
      <c r="L189" s="48"/>
    </row>
    <row r="190" spans="1:12" x14ac:dyDescent="0.3">
      <c r="A190" s="46"/>
      <c r="B190" s="46"/>
      <c r="C190" s="46"/>
      <c r="D190" s="47"/>
      <c r="E190" s="46"/>
      <c r="F190" s="46"/>
      <c r="G190" s="47"/>
      <c r="H190" s="47"/>
      <c r="I190" s="46"/>
      <c r="J190" s="47"/>
      <c r="K190" s="47"/>
      <c r="L190" s="48"/>
    </row>
    <row r="191" spans="1:12" x14ac:dyDescent="0.3">
      <c r="A191" s="46"/>
      <c r="B191" s="46"/>
      <c r="C191" s="46"/>
      <c r="D191" s="47"/>
      <c r="E191" s="46"/>
      <c r="F191" s="46"/>
      <c r="G191" s="47"/>
      <c r="H191" s="47"/>
      <c r="I191" s="46"/>
      <c r="J191" s="47"/>
      <c r="K191" s="47"/>
      <c r="L191" s="48"/>
    </row>
    <row r="192" spans="1:12" x14ac:dyDescent="0.3">
      <c r="A192" s="46"/>
      <c r="B192" s="46"/>
      <c r="C192" s="46"/>
      <c r="D192" s="47"/>
      <c r="E192" s="46"/>
      <c r="F192" s="46"/>
      <c r="G192" s="47"/>
      <c r="H192" s="47"/>
      <c r="I192" s="46"/>
      <c r="J192" s="47"/>
      <c r="K192" s="47"/>
      <c r="L192" s="48"/>
    </row>
    <row r="193" spans="1:12" x14ac:dyDescent="0.3">
      <c r="A193" s="46"/>
      <c r="B193" s="46"/>
      <c r="C193" s="46"/>
      <c r="D193" s="47"/>
      <c r="E193" s="46"/>
      <c r="F193" s="46"/>
      <c r="G193" s="47"/>
      <c r="H193" s="47"/>
      <c r="I193" s="46"/>
      <c r="J193" s="47"/>
      <c r="K193" s="47"/>
      <c r="L193" s="48"/>
    </row>
    <row r="194" spans="1:12" x14ac:dyDescent="0.3">
      <c r="A194" s="46"/>
      <c r="B194" s="46"/>
      <c r="C194" s="46"/>
      <c r="D194" s="47"/>
      <c r="E194" s="46"/>
      <c r="F194" s="46"/>
      <c r="G194" s="47"/>
      <c r="H194" s="47"/>
      <c r="I194" s="46"/>
      <c r="J194" s="47"/>
      <c r="K194" s="47"/>
      <c r="L194" s="48"/>
    </row>
    <row r="195" spans="1:12" x14ac:dyDescent="0.3">
      <c r="A195" s="46"/>
      <c r="B195" s="46"/>
      <c r="C195" s="46"/>
      <c r="D195" s="47"/>
      <c r="E195" s="46"/>
      <c r="F195" s="46"/>
      <c r="G195" s="47"/>
      <c r="H195" s="47"/>
      <c r="I195" s="46"/>
      <c r="J195" s="47"/>
      <c r="K195" s="47"/>
      <c r="L195" s="48"/>
    </row>
    <row r="196" spans="1:12" x14ac:dyDescent="0.3">
      <c r="A196" s="46"/>
      <c r="B196" s="46"/>
      <c r="C196" s="46"/>
      <c r="D196" s="47"/>
      <c r="E196" s="46"/>
      <c r="F196" s="46"/>
      <c r="G196" s="47"/>
      <c r="H196" s="47"/>
      <c r="I196" s="46"/>
      <c r="J196" s="47"/>
      <c r="K196" s="47"/>
      <c r="L196" s="48"/>
    </row>
    <row r="197" spans="1:12" x14ac:dyDescent="0.3">
      <c r="A197" s="46"/>
      <c r="B197" s="46"/>
      <c r="C197" s="46"/>
      <c r="D197" s="47"/>
      <c r="E197" s="46"/>
      <c r="F197" s="46"/>
      <c r="G197" s="47"/>
      <c r="H197" s="47"/>
      <c r="I197" s="46"/>
      <c r="J197" s="47"/>
      <c r="K197" s="47"/>
      <c r="L197" s="48"/>
    </row>
    <row r="198" spans="1:12" x14ac:dyDescent="0.3">
      <c r="A198" s="46"/>
      <c r="B198" s="46"/>
      <c r="C198" s="46"/>
      <c r="D198" s="47"/>
      <c r="E198" s="46"/>
      <c r="F198" s="46"/>
      <c r="G198" s="47"/>
      <c r="H198" s="47"/>
      <c r="I198" s="46"/>
      <c r="J198" s="47"/>
      <c r="K198" s="47"/>
      <c r="L198" s="48"/>
    </row>
    <row r="199" spans="1:12" x14ac:dyDescent="0.3">
      <c r="A199" s="46"/>
      <c r="B199" s="46"/>
      <c r="C199" s="46"/>
      <c r="D199" s="47"/>
      <c r="E199" s="46"/>
      <c r="F199" s="46"/>
      <c r="G199" s="47"/>
      <c r="H199" s="47"/>
      <c r="I199" s="46"/>
      <c r="J199" s="47"/>
      <c r="K199" s="47"/>
      <c r="L199" s="48"/>
    </row>
    <row r="200" spans="1:12" x14ac:dyDescent="0.3">
      <c r="A200" s="46"/>
      <c r="B200" s="46"/>
      <c r="C200" s="46"/>
      <c r="D200" s="47"/>
      <c r="E200" s="46"/>
      <c r="F200" s="46"/>
      <c r="G200" s="47"/>
      <c r="H200" s="47"/>
      <c r="I200" s="46"/>
      <c r="J200" s="47"/>
      <c r="K200" s="47"/>
      <c r="L200" s="48"/>
    </row>
    <row r="201" spans="1:12" x14ac:dyDescent="0.3">
      <c r="A201" s="46"/>
      <c r="B201" s="46"/>
      <c r="C201" s="46"/>
      <c r="D201" s="47"/>
      <c r="E201" s="46"/>
      <c r="F201" s="46"/>
      <c r="G201" s="47"/>
      <c r="H201" s="47"/>
      <c r="I201" s="46"/>
      <c r="J201" s="47"/>
      <c r="K201" s="47"/>
      <c r="L201" s="48"/>
    </row>
    <row r="202" spans="1:12" x14ac:dyDescent="0.3">
      <c r="A202" s="46"/>
      <c r="B202" s="46"/>
      <c r="C202" s="46"/>
      <c r="D202" s="47"/>
      <c r="E202" s="46"/>
      <c r="F202" s="46"/>
      <c r="G202" s="47"/>
      <c r="H202" s="47"/>
      <c r="I202" s="46"/>
      <c r="J202" s="47"/>
      <c r="K202" s="47"/>
      <c r="L202" s="48"/>
    </row>
    <row r="203" spans="1:12" x14ac:dyDescent="0.3">
      <c r="A203" s="46"/>
      <c r="B203" s="46"/>
      <c r="C203" s="46"/>
      <c r="D203" s="47"/>
      <c r="E203" s="46"/>
      <c r="F203" s="46"/>
      <c r="G203" s="47"/>
      <c r="H203" s="47"/>
      <c r="I203" s="46"/>
      <c r="J203" s="47"/>
      <c r="K203" s="47"/>
      <c r="L203" s="48"/>
    </row>
    <row r="204" spans="1:12" x14ac:dyDescent="0.3">
      <c r="A204" s="46"/>
      <c r="B204" s="46"/>
      <c r="C204" s="46"/>
      <c r="D204" s="47"/>
      <c r="E204" s="46"/>
      <c r="F204" s="46"/>
      <c r="G204" s="47"/>
      <c r="H204" s="47"/>
      <c r="I204" s="46"/>
      <c r="J204" s="47"/>
      <c r="K204" s="47"/>
      <c r="L204" s="48"/>
    </row>
    <row r="205" spans="1:12" x14ac:dyDescent="0.3">
      <c r="A205" s="46"/>
      <c r="B205" s="46"/>
      <c r="C205" s="46"/>
      <c r="D205" s="47"/>
      <c r="E205" s="46"/>
      <c r="F205" s="46"/>
      <c r="G205" s="47"/>
      <c r="H205" s="47"/>
      <c r="I205" s="46"/>
      <c r="J205" s="47"/>
      <c r="K205" s="47"/>
      <c r="L205" s="48"/>
    </row>
    <row r="206" spans="1:12" x14ac:dyDescent="0.3">
      <c r="A206" s="46"/>
      <c r="B206" s="46"/>
      <c r="C206" s="46"/>
      <c r="D206" s="47"/>
      <c r="E206" s="46"/>
      <c r="F206" s="46"/>
      <c r="G206" s="47"/>
      <c r="H206" s="47"/>
      <c r="I206" s="46"/>
      <c r="J206" s="47"/>
      <c r="K206" s="47"/>
      <c r="L206" s="48"/>
    </row>
    <row r="207" spans="1:12" x14ac:dyDescent="0.3">
      <c r="A207" s="46"/>
      <c r="B207" s="46"/>
      <c r="C207" s="46"/>
      <c r="D207" s="47"/>
      <c r="E207" s="46"/>
      <c r="F207" s="46"/>
      <c r="G207" s="47"/>
      <c r="H207" s="47"/>
      <c r="I207" s="46"/>
      <c r="J207" s="47"/>
      <c r="K207" s="47"/>
      <c r="L207" s="48"/>
    </row>
    <row r="208" spans="1:12" x14ac:dyDescent="0.3">
      <c r="A208" s="46"/>
      <c r="B208" s="46"/>
      <c r="C208" s="46"/>
      <c r="D208" s="47"/>
      <c r="E208" s="46"/>
      <c r="F208" s="46"/>
      <c r="G208" s="47"/>
      <c r="H208" s="47"/>
      <c r="I208" s="46"/>
      <c r="J208" s="47"/>
      <c r="K208" s="47"/>
      <c r="L208" s="48"/>
    </row>
    <row r="209" spans="1:12" x14ac:dyDescent="0.3">
      <c r="A209" s="46"/>
      <c r="B209" s="46"/>
      <c r="C209" s="46"/>
      <c r="D209" s="47"/>
      <c r="E209" s="46"/>
      <c r="F209" s="46"/>
      <c r="G209" s="47"/>
      <c r="H209" s="47"/>
      <c r="I209" s="46"/>
      <c r="J209" s="47"/>
      <c r="K209" s="47"/>
      <c r="L209" s="48"/>
    </row>
    <row r="210" spans="1:12" x14ac:dyDescent="0.3">
      <c r="A210" s="46"/>
      <c r="B210" s="46"/>
      <c r="C210" s="46"/>
      <c r="D210" s="47"/>
      <c r="E210" s="46"/>
      <c r="F210" s="46"/>
      <c r="G210" s="47"/>
      <c r="H210" s="47"/>
      <c r="I210" s="46"/>
      <c r="J210" s="47"/>
      <c r="K210" s="47"/>
      <c r="L210" s="48"/>
    </row>
    <row r="211" spans="1:12" x14ac:dyDescent="0.3">
      <c r="A211" s="46"/>
      <c r="B211" s="46"/>
      <c r="C211" s="46"/>
      <c r="D211" s="47"/>
      <c r="E211" s="46"/>
      <c r="F211" s="46"/>
      <c r="G211" s="47"/>
      <c r="H211" s="47"/>
      <c r="I211" s="46"/>
      <c r="J211" s="47"/>
      <c r="K211" s="47"/>
      <c r="L211" s="48"/>
    </row>
    <row r="212" spans="1:12" x14ac:dyDescent="0.3">
      <c r="A212" s="46"/>
      <c r="B212" s="46"/>
      <c r="C212" s="46"/>
      <c r="D212" s="47"/>
      <c r="E212" s="46"/>
      <c r="F212" s="46"/>
      <c r="G212" s="47"/>
      <c r="H212" s="47"/>
      <c r="I212" s="46"/>
      <c r="J212" s="47"/>
      <c r="K212" s="47"/>
      <c r="L212" s="48"/>
    </row>
    <row r="213" spans="1:12" x14ac:dyDescent="0.3">
      <c r="A213" s="46"/>
      <c r="B213" s="46"/>
      <c r="C213" s="46"/>
      <c r="D213" s="47"/>
      <c r="E213" s="46"/>
      <c r="F213" s="46"/>
      <c r="G213" s="47"/>
      <c r="H213" s="47"/>
      <c r="I213" s="46"/>
      <c r="J213" s="47"/>
      <c r="K213" s="47"/>
      <c r="L213" s="48"/>
    </row>
    <row r="214" spans="1:12" x14ac:dyDescent="0.3">
      <c r="A214" s="46"/>
      <c r="B214" s="46"/>
      <c r="C214" s="46"/>
      <c r="D214" s="47"/>
      <c r="E214" s="46"/>
      <c r="F214" s="46"/>
      <c r="G214" s="47"/>
      <c r="H214" s="47"/>
      <c r="I214" s="46"/>
      <c r="J214" s="47"/>
      <c r="K214" s="47"/>
      <c r="L214" s="48"/>
    </row>
    <row r="215" spans="1:12" x14ac:dyDescent="0.3">
      <c r="A215" s="46"/>
      <c r="B215" s="46"/>
      <c r="C215" s="46"/>
      <c r="D215" s="47"/>
      <c r="E215" s="46"/>
      <c r="F215" s="46"/>
      <c r="G215" s="47"/>
      <c r="H215" s="47"/>
      <c r="I215" s="46"/>
      <c r="J215" s="47"/>
      <c r="K215" s="47"/>
      <c r="L215" s="48"/>
    </row>
    <row r="216" spans="1:12" x14ac:dyDescent="0.3">
      <c r="A216" s="46"/>
      <c r="B216" s="46"/>
      <c r="C216" s="46"/>
      <c r="D216" s="47"/>
      <c r="E216" s="46"/>
      <c r="F216" s="46"/>
      <c r="G216" s="47"/>
      <c r="H216" s="47"/>
      <c r="I216" s="46"/>
      <c r="J216" s="47"/>
      <c r="K216" s="47"/>
      <c r="L216" s="48"/>
    </row>
    <row r="217" spans="1:12" x14ac:dyDescent="0.3">
      <c r="A217" s="46"/>
      <c r="B217" s="46"/>
      <c r="C217" s="46"/>
      <c r="D217" s="47"/>
      <c r="E217" s="46"/>
      <c r="F217" s="46"/>
      <c r="G217" s="47"/>
      <c r="H217" s="47"/>
      <c r="I217" s="46"/>
      <c r="J217" s="47"/>
      <c r="K217" s="47"/>
      <c r="L217" s="48"/>
    </row>
    <row r="218" spans="1:12" x14ac:dyDescent="0.3">
      <c r="A218" s="46"/>
      <c r="B218" s="46"/>
      <c r="C218" s="46"/>
      <c r="D218" s="47"/>
      <c r="E218" s="46"/>
      <c r="F218" s="46"/>
      <c r="G218" s="47"/>
      <c r="H218" s="47"/>
      <c r="I218" s="46"/>
      <c r="J218" s="47"/>
      <c r="K218" s="47"/>
      <c r="L218" s="48"/>
    </row>
    <row r="219" spans="1:12" x14ac:dyDescent="0.3">
      <c r="A219" s="46"/>
      <c r="B219" s="46"/>
      <c r="C219" s="46"/>
      <c r="D219" s="47"/>
      <c r="E219" s="46"/>
      <c r="F219" s="46"/>
      <c r="G219" s="47"/>
      <c r="H219" s="47"/>
      <c r="I219" s="46"/>
      <c r="J219" s="47"/>
      <c r="K219" s="47"/>
      <c r="L219" s="48"/>
    </row>
    <row r="220" spans="1:12" x14ac:dyDescent="0.3">
      <c r="A220" s="46"/>
      <c r="B220" s="46"/>
      <c r="C220" s="46"/>
      <c r="D220" s="47"/>
      <c r="E220" s="46"/>
      <c r="F220" s="46"/>
      <c r="G220" s="47"/>
      <c r="H220" s="47"/>
      <c r="I220" s="46"/>
      <c r="J220" s="47"/>
      <c r="K220" s="47"/>
      <c r="L220" s="48"/>
    </row>
    <row r="221" spans="1:12" x14ac:dyDescent="0.3">
      <c r="A221" s="46"/>
      <c r="B221" s="46"/>
      <c r="C221" s="46"/>
      <c r="D221" s="47"/>
      <c r="E221" s="46"/>
      <c r="F221" s="46"/>
      <c r="G221" s="47"/>
      <c r="H221" s="47"/>
      <c r="I221" s="46"/>
      <c r="J221" s="47"/>
      <c r="K221" s="47"/>
      <c r="L221" s="48"/>
    </row>
    <row r="222" spans="1:12" x14ac:dyDescent="0.3">
      <c r="A222" s="46"/>
      <c r="B222" s="46"/>
      <c r="C222" s="46"/>
      <c r="D222" s="47"/>
      <c r="E222" s="46"/>
      <c r="F222" s="46"/>
      <c r="G222" s="47"/>
      <c r="H222" s="47"/>
      <c r="I222" s="46"/>
      <c r="J222" s="47"/>
      <c r="K222" s="47"/>
      <c r="L222" s="48"/>
    </row>
    <row r="223" spans="1:12" x14ac:dyDescent="0.3">
      <c r="A223" s="46"/>
      <c r="B223" s="46"/>
      <c r="C223" s="46"/>
      <c r="D223" s="47"/>
      <c r="E223" s="46"/>
      <c r="F223" s="46"/>
      <c r="G223" s="47"/>
      <c r="H223" s="47"/>
      <c r="I223" s="46"/>
      <c r="J223" s="47"/>
      <c r="K223" s="47"/>
      <c r="L223" s="48"/>
    </row>
    <row r="224" spans="1:12" x14ac:dyDescent="0.3">
      <c r="A224" s="46"/>
      <c r="B224" s="46"/>
      <c r="C224" s="46"/>
      <c r="D224" s="47"/>
      <c r="E224" s="46"/>
      <c r="F224" s="46"/>
      <c r="G224" s="47"/>
      <c r="H224" s="47"/>
      <c r="I224" s="46"/>
      <c r="J224" s="47"/>
      <c r="K224" s="47"/>
      <c r="L224" s="48"/>
    </row>
    <row r="225" spans="1:12" x14ac:dyDescent="0.3">
      <c r="A225" s="46"/>
      <c r="B225" s="46"/>
      <c r="C225" s="46"/>
      <c r="D225" s="47"/>
      <c r="E225" s="46"/>
      <c r="F225" s="46"/>
      <c r="G225" s="47"/>
      <c r="H225" s="47"/>
      <c r="I225" s="46"/>
      <c r="J225" s="47"/>
      <c r="K225" s="47"/>
      <c r="L225" s="48"/>
    </row>
  </sheetData>
  <mergeCells count="153">
    <mergeCell ref="A7:L7"/>
    <mergeCell ref="A8:C8"/>
    <mergeCell ref="G8:H8"/>
    <mergeCell ref="K8:L8"/>
    <mergeCell ref="A9:L9"/>
    <mergeCell ref="E1:I6"/>
    <mergeCell ref="G10:H10"/>
    <mergeCell ref="G11:H11"/>
    <mergeCell ref="G12:H12"/>
    <mergeCell ref="G13:H13"/>
    <mergeCell ref="A127:L127"/>
    <mergeCell ref="A100:L100"/>
    <mergeCell ref="A104:A105"/>
    <mergeCell ref="B104:B105"/>
    <mergeCell ref="C104:C105"/>
    <mergeCell ref="D104:D105"/>
    <mergeCell ref="E104:E105"/>
    <mergeCell ref="F104:F105"/>
    <mergeCell ref="I104:I105"/>
    <mergeCell ref="J104:J105"/>
    <mergeCell ref="J81:J82"/>
    <mergeCell ref="A69:L69"/>
    <mergeCell ref="A81:A82"/>
    <mergeCell ref="B81:B82"/>
    <mergeCell ref="C81:C82"/>
    <mergeCell ref="D81:D82"/>
    <mergeCell ref="E81:E82"/>
    <mergeCell ref="F81:F82"/>
    <mergeCell ref="I81:I82"/>
    <mergeCell ref="G20:H20"/>
    <mergeCell ref="G21:H21"/>
    <mergeCell ref="G22:H22"/>
    <mergeCell ref="G23:H23"/>
    <mergeCell ref="G24:H24"/>
    <mergeCell ref="G25:H25"/>
    <mergeCell ref="G14:H14"/>
    <mergeCell ref="G15:H15"/>
    <mergeCell ref="G16:H16"/>
    <mergeCell ref="G17:H17"/>
    <mergeCell ref="G18:H18"/>
    <mergeCell ref="G19:H19"/>
    <mergeCell ref="G32:H32"/>
    <mergeCell ref="G33:H33"/>
    <mergeCell ref="G34:H34"/>
    <mergeCell ref="G35:H35"/>
    <mergeCell ref="G36:H36"/>
    <mergeCell ref="G26:H26"/>
    <mergeCell ref="G27:H27"/>
    <mergeCell ref="G28:H28"/>
    <mergeCell ref="G29:H29"/>
    <mergeCell ref="G30:H30"/>
    <mergeCell ref="G31:H31"/>
    <mergeCell ref="G44:H44"/>
    <mergeCell ref="G45:H45"/>
    <mergeCell ref="G46:H46"/>
    <mergeCell ref="G47:H47"/>
    <mergeCell ref="G48:H48"/>
    <mergeCell ref="G49:H49"/>
    <mergeCell ref="G43:H43"/>
    <mergeCell ref="G37:H37"/>
    <mergeCell ref="G38:H38"/>
    <mergeCell ref="G39:H39"/>
    <mergeCell ref="G40:H40"/>
    <mergeCell ref="G41:H41"/>
    <mergeCell ref="A42:L42"/>
    <mergeCell ref="G56:H56"/>
    <mergeCell ref="G57:H57"/>
    <mergeCell ref="G58:H58"/>
    <mergeCell ref="G59:H59"/>
    <mergeCell ref="G60:H60"/>
    <mergeCell ref="G50:H50"/>
    <mergeCell ref="G51:H51"/>
    <mergeCell ref="G52:H52"/>
    <mergeCell ref="G53:H53"/>
    <mergeCell ref="G54:H54"/>
    <mergeCell ref="G55:H55"/>
    <mergeCell ref="G70:H70"/>
    <mergeCell ref="G71:H71"/>
    <mergeCell ref="G72:H72"/>
    <mergeCell ref="G73:H73"/>
    <mergeCell ref="G74:H74"/>
    <mergeCell ref="G67:H67"/>
    <mergeCell ref="G68:H68"/>
    <mergeCell ref="G61:H61"/>
    <mergeCell ref="G62:H62"/>
    <mergeCell ref="G63:H63"/>
    <mergeCell ref="G64:H64"/>
    <mergeCell ref="G65:H65"/>
    <mergeCell ref="G66:H66"/>
    <mergeCell ref="G86:H86"/>
    <mergeCell ref="G87:H87"/>
    <mergeCell ref="G88:H88"/>
    <mergeCell ref="G89:H89"/>
    <mergeCell ref="G90:H90"/>
    <mergeCell ref="G83:H83"/>
    <mergeCell ref="G84:H84"/>
    <mergeCell ref="G85:H85"/>
    <mergeCell ref="G75:H75"/>
    <mergeCell ref="G76:H76"/>
    <mergeCell ref="G77:H77"/>
    <mergeCell ref="G78:H78"/>
    <mergeCell ref="G79:H79"/>
    <mergeCell ref="G80:H80"/>
    <mergeCell ref="G101:H101"/>
    <mergeCell ref="G102:H102"/>
    <mergeCell ref="G103:H103"/>
    <mergeCell ref="G106:H106"/>
    <mergeCell ref="G97:H97"/>
    <mergeCell ref="G98:H98"/>
    <mergeCell ref="G99:H99"/>
    <mergeCell ref="G91:H91"/>
    <mergeCell ref="G92:H92"/>
    <mergeCell ref="G93:H93"/>
    <mergeCell ref="G94:H94"/>
    <mergeCell ref="G95:H95"/>
    <mergeCell ref="G96:H96"/>
    <mergeCell ref="G124:H124"/>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34:H134"/>
    <mergeCell ref="G135:H135"/>
    <mergeCell ref="C143:L145"/>
    <mergeCell ref="G81:H82"/>
    <mergeCell ref="G104:H105"/>
    <mergeCell ref="G128:H128"/>
    <mergeCell ref="G129:H129"/>
    <mergeCell ref="G130:H130"/>
    <mergeCell ref="G131:H131"/>
    <mergeCell ref="G132:H132"/>
    <mergeCell ref="G133:H133"/>
    <mergeCell ref="G136:H136"/>
    <mergeCell ref="G137:H137"/>
    <mergeCell ref="G138:H138"/>
    <mergeCell ref="G139:H139"/>
    <mergeCell ref="G140:H140"/>
    <mergeCell ref="G141:H141"/>
    <mergeCell ref="G125:H125"/>
    <mergeCell ref="G126:H126"/>
    <mergeCell ref="G119:H119"/>
    <mergeCell ref="G120:H120"/>
    <mergeCell ref="G121:H121"/>
    <mergeCell ref="G122:H122"/>
    <mergeCell ref="G123:H123"/>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EDDY SETYO</dc:creator>
  <cp:lastModifiedBy>Indra Chapunx</cp:lastModifiedBy>
  <dcterms:created xsi:type="dcterms:W3CDTF">2021-01-04T01:37:55Z</dcterms:created>
  <dcterms:modified xsi:type="dcterms:W3CDTF">2021-01-04T06:16:47Z</dcterms:modified>
</cp:coreProperties>
</file>