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LENOVO\Downloads\"/>
    </mc:Choice>
  </mc:AlternateContent>
  <xr:revisionPtr revIDLastSave="0" documentId="13_ncr:1_{1ED36690-1224-49BF-A330-B519D1069BCB}" xr6:coauthVersionLast="47" xr6:coauthVersionMax="47" xr10:uidLastSave="{00000000-0000-0000-0000-000000000000}"/>
  <bookViews>
    <workbookView xWindow="-108" yWindow="-108" windowWidth="23256" windowHeight="13896" tabRatio="647" xr2:uid="{00000000-000D-0000-FFFF-FFFF00000000}"/>
  </bookViews>
  <sheets>
    <sheet name="Ketentuan Pendanaan" sheetId="27" r:id="rId1"/>
    <sheet name="RAB-Tahun 1" sheetId="21" r:id="rId2"/>
    <sheet name="RAB-Tahun 2" sheetId="29" r:id="rId3"/>
    <sheet name="Rekap Pengajuan RAB 2 Tahun" sheetId="24" r:id="rId4"/>
  </sheets>
  <definedNames>
    <definedName name="_xlnm.Print_Area" localSheetId="1">'RAB-Tahun 1'!$A$2:$K$116</definedName>
    <definedName name="_xlnm.Print_Area" localSheetId="2">'RAB-Tahun 2'!$A$2:$K$116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4" l="1"/>
  <c r="B4" i="24"/>
  <c r="J112" i="29"/>
  <c r="J111" i="29"/>
  <c r="J113" i="29" s="1"/>
  <c r="J114" i="29" s="1"/>
  <c r="J101" i="29"/>
  <c r="J100" i="29"/>
  <c r="J98" i="29"/>
  <c r="J97" i="29"/>
  <c r="J104" i="29" s="1"/>
  <c r="J91" i="29"/>
  <c r="J90" i="29"/>
  <c r="J89" i="29"/>
  <c r="J88" i="29"/>
  <c r="J92" i="29" s="1"/>
  <c r="J87" i="29"/>
  <c r="J85" i="29"/>
  <c r="J84" i="29"/>
  <c r="J83" i="29"/>
  <c r="J82" i="29"/>
  <c r="J81" i="29"/>
  <c r="J86" i="29" s="1"/>
  <c r="J75" i="29"/>
  <c r="J74" i="29"/>
  <c r="J76" i="29" s="1"/>
  <c r="J73" i="29"/>
  <c r="J68" i="29"/>
  <c r="J67" i="29"/>
  <c r="J66" i="29"/>
  <c r="J65" i="29"/>
  <c r="J69" i="29" s="1"/>
  <c r="J60" i="29"/>
  <c r="J61" i="29" s="1"/>
  <c r="J59" i="29"/>
  <c r="J58" i="29"/>
  <c r="J57" i="29"/>
  <c r="J52" i="29"/>
  <c r="J51" i="29"/>
  <c r="J53" i="29" s="1"/>
  <c r="J50" i="29"/>
  <c r="J49" i="29"/>
  <c r="J44" i="29"/>
  <c r="J43" i="29"/>
  <c r="J42" i="29"/>
  <c r="J41" i="29"/>
  <c r="J45" i="29" s="1"/>
  <c r="J37" i="29"/>
  <c r="J36" i="29"/>
  <c r="J35" i="29"/>
  <c r="J34" i="29"/>
  <c r="J33" i="29"/>
  <c r="J28" i="29"/>
  <c r="J27" i="29"/>
  <c r="J26" i="29"/>
  <c r="J25" i="29"/>
  <c r="J24" i="29"/>
  <c r="J29" i="29" s="1"/>
  <c r="J17" i="29"/>
  <c r="J14" i="29"/>
  <c r="J18" i="29" s="1"/>
  <c r="J105" i="21"/>
  <c r="J17" i="21"/>
  <c r="J14" i="21"/>
  <c r="J65" i="21"/>
  <c r="J68" i="21"/>
  <c r="J67" i="21"/>
  <c r="J66" i="21"/>
  <c r="J112" i="21"/>
  <c r="J111" i="21"/>
  <c r="J101" i="21"/>
  <c r="J100" i="21"/>
  <c r="J98" i="21"/>
  <c r="J97" i="21"/>
  <c r="J91" i="21"/>
  <c r="J90" i="21"/>
  <c r="J89" i="21"/>
  <c r="J88" i="21"/>
  <c r="J87" i="21"/>
  <c r="J85" i="21"/>
  <c r="J84" i="21"/>
  <c r="J83" i="21"/>
  <c r="J82" i="21"/>
  <c r="J81" i="21"/>
  <c r="J75" i="21"/>
  <c r="J74" i="21"/>
  <c r="J73" i="21"/>
  <c r="J60" i="21"/>
  <c r="J59" i="21"/>
  <c r="J58" i="21"/>
  <c r="J57" i="21"/>
  <c r="J52" i="21"/>
  <c r="J51" i="21"/>
  <c r="J50" i="21"/>
  <c r="J49" i="21"/>
  <c r="J44" i="21"/>
  <c r="J43" i="21"/>
  <c r="J42" i="21"/>
  <c r="J41" i="21"/>
  <c r="J24" i="21"/>
  <c r="J36" i="21"/>
  <c r="J35" i="21"/>
  <c r="J34" i="21"/>
  <c r="J33" i="21"/>
  <c r="J28" i="21"/>
  <c r="J27" i="21"/>
  <c r="J25" i="21"/>
  <c r="J26" i="21"/>
  <c r="J93" i="29" l="1"/>
  <c r="J105" i="29" s="1"/>
  <c r="J18" i="21"/>
  <c r="J69" i="21"/>
  <c r="J104" i="21"/>
  <c r="J113" i="21"/>
  <c r="J114" i="21" s="1"/>
  <c r="B10" i="24" s="1"/>
  <c r="B12" i="24" s="1"/>
  <c r="J92" i="21"/>
  <c r="J86" i="21"/>
  <c r="J37" i="21"/>
  <c r="J76" i="21"/>
  <c r="J61" i="21"/>
  <c r="J53" i="21"/>
  <c r="J45" i="21"/>
  <c r="J29" i="21"/>
  <c r="J93" i="21" l="1"/>
  <c r="B3" i="24" s="1"/>
  <c r="B5" i="24" l="1"/>
</calcChain>
</file>

<file path=xl/sharedStrings.xml><?xml version="1.0" encoding="utf-8"?>
<sst xmlns="http://schemas.openxmlformats.org/spreadsheetml/2006/main" count="727" uniqueCount="189">
  <si>
    <t>Judul Riset</t>
  </si>
  <si>
    <t xml:space="preserve">:  </t>
  </si>
  <si>
    <t>:</t>
  </si>
  <si>
    <t>Ketua Periset</t>
  </si>
  <si>
    <t>Total Usulan Waktu Pendanaan</t>
  </si>
  <si>
    <t>Volume</t>
  </si>
  <si>
    <t>Frekuensi</t>
  </si>
  <si>
    <t>Harga Satuan (Rp)</t>
  </si>
  <si>
    <t>Satuan</t>
  </si>
  <si>
    <t>A.1</t>
  </si>
  <si>
    <t>A.2</t>
  </si>
  <si>
    <t>Sub Total A</t>
  </si>
  <si>
    <t>hari</t>
  </si>
  <si>
    <t>Sub Total C</t>
  </si>
  <si>
    <t>TAHUN 1</t>
  </si>
  <si>
    <t>kg</t>
  </si>
  <si>
    <t>RENCANA ANGGARAN BIAYA</t>
  </si>
  <si>
    <t>Visiting Researcher</t>
  </si>
  <si>
    <t>Institusi</t>
  </si>
  <si>
    <t>No.</t>
  </si>
  <si>
    <t>Kegiatan Riset / Aktivitas</t>
  </si>
  <si>
    <t>Indikator Kinerja Riset / Luaran</t>
  </si>
  <si>
    <t>Bahan / Komponen yang Dibutuhkan</t>
  </si>
  <si>
    <t>Jumlah (Rp)</t>
  </si>
  <si>
    <t>Justifikasi Kebutuhan</t>
  </si>
  <si>
    <t>Asam Klorida 37%</t>
  </si>
  <si>
    <t>liter</t>
  </si>
  <si>
    <t>(tuliskan rincian/satuan bahan yang diperlukan, tidak dalam bentuk paket)</t>
  </si>
  <si>
    <t>pcs</t>
  </si>
  <si>
    <t>Pengujian Reaksi Kimia untuk Sintesis Polimer</t>
  </si>
  <si>
    <t>Terbentuknya polimer sesuai spesifikasi</t>
  </si>
  <si>
    <t>Digunakan dalam reaksi pembuatan polimer</t>
  </si>
  <si>
    <t>Pembentukan polimer dengan yield tinggi</t>
  </si>
  <si>
    <t>Natrium Hidroksida</t>
  </si>
  <si>
    <t>Larutan alkali untuk sintesis</t>
  </si>
  <si>
    <t>Reaksi polimerisasi berjalan sesuai standar</t>
  </si>
  <si>
    <t>Etanol 95%</t>
  </si>
  <si>
    <t>Sebagai pelarut dalam proses sintesis</t>
  </si>
  <si>
    <t>Sintesis dan Pemrosesan Polimer</t>
  </si>
  <si>
    <t>Terbentuknya produk polimer berkualitas</t>
  </si>
  <si>
    <t>Pengembangan Material Komposit</t>
  </si>
  <si>
    <t>Terbentuknya komposit berkekuatan tinggi</t>
  </si>
  <si>
    <t>Monomer B</t>
  </si>
  <si>
    <t>Resin Epoksi</t>
  </si>
  <si>
    <t>kl</t>
  </si>
  <si>
    <t>Digunakan dalam pembuatan komposit untuk aplikasi teknik</t>
  </si>
  <si>
    <t>Digunakan dalam reaksi kopolimerisasi</t>
  </si>
  <si>
    <t>Pengembangan Prototipe Elektronik</t>
  </si>
  <si>
    <t>Terbentuknya prototipe elektronik fungsional</t>
  </si>
  <si>
    <t>Prototipe diuji untuk kinerja</t>
  </si>
  <si>
    <t>Resistor</t>
  </si>
  <si>
    <t xml:space="preserve">Kapasitor	</t>
  </si>
  <si>
    <t>Digunakan untuk perakitan sirkuit elektronik</t>
  </si>
  <si>
    <t>Untuk stabilitas dan pengaturan arus</t>
  </si>
  <si>
    <t>Eksperimen dan Pengujian Bahan Kimia</t>
  </si>
  <si>
    <t>Pengujian bahan kimia berjalan lancar</t>
  </si>
  <si>
    <t>Sarung Tangan Latex</t>
  </si>
  <si>
    <t>Untuk keamanan dan kebersihan selama eksperimen</t>
  </si>
  <si>
    <t>Uji Kekuatan Material Komposit</t>
  </si>
  <si>
    <t>Terbentuknya laporan uji kekuatan material komposit</t>
  </si>
  <si>
    <t>Sampel Komposit (Bahan X)</t>
  </si>
  <si>
    <t>Untuk pengujian kekuatan tarik dan ketahanan material</t>
  </si>
  <si>
    <t>Pengadaan Alat Tulis Kantor (ATK)</t>
  </si>
  <si>
    <t>Tersedianya ATK untuk kegiatan administrasi riset</t>
  </si>
  <si>
    <t>Kertas</t>
  </si>
  <si>
    <t>Pensil</t>
  </si>
  <si>
    <t>Buku Catatan</t>
  </si>
  <si>
    <t>rim</t>
  </si>
  <si>
    <t>lusin</t>
  </si>
  <si>
    <t>pack</t>
  </si>
  <si>
    <t>Untuk mencetak dokumen riset dan laporan</t>
  </si>
  <si>
    <t>Untuk pencatatan manual selama riset</t>
  </si>
  <si>
    <t>Digunakan untuk pencatatan data riset lapangan</t>
  </si>
  <si>
    <t>Honor Tenaga Lapangan (Field Worker)</t>
  </si>
  <si>
    <t>Pencatatan dan pengumpulan data riset lapangan</t>
  </si>
  <si>
    <t>Tenaga lapangan dibutuhkan untuk pengumpulan data di lokasi riset.</t>
  </si>
  <si>
    <t xml:space="preserve">Honor Tenaga Lapangan </t>
  </si>
  <si>
    <t>Perjalanan Dinas  Serpong - Yogyakarta</t>
  </si>
  <si>
    <t>Pengumpulan data riset</t>
  </si>
  <si>
    <t>Tiket PP (Jakart-Yogya-Jakarta)</t>
  </si>
  <si>
    <t>org</t>
  </si>
  <si>
    <t>Uang Harian</t>
  </si>
  <si>
    <t>Transport Lokal Jakarta</t>
  </si>
  <si>
    <t>Hotel</t>
  </si>
  <si>
    <t>0rg</t>
  </si>
  <si>
    <t>hr</t>
  </si>
  <si>
    <t>Perjalanan Dinas  Serpong - Ternate</t>
  </si>
  <si>
    <t>Tiket PP (Jakart-Ternate-Jakarta)</t>
  </si>
  <si>
    <t>Pengumpulan Data dan Observasi Lapangan</t>
  </si>
  <si>
    <t>Konsumsi Makan Siang</t>
  </si>
  <si>
    <t>box</t>
  </si>
  <si>
    <t>Koordinasi dan Kolaborasi Antar Tim</t>
  </si>
  <si>
    <t>Kudapan/Snack</t>
  </si>
  <si>
    <t>Notulen rapat yang lengkap dan Rencana kerja lanjutan</t>
  </si>
  <si>
    <t>Evaluasi Progres dan Luaran Sementara</t>
  </si>
  <si>
    <t xml:space="preserve"> evaluasi terhadap kemajuan riset, termasuk pencapaian luaran sementara dan perbaikan yang diperlukan.</t>
  </si>
  <si>
    <t>Untuk menjaga fokus, kenyamanan, dan kelancaran jalannya rapat riset, memastikan bahwa peserta tetap produktif dan tidak terganggu selama diskusi panjang.</t>
  </si>
  <si>
    <t>Analisa ukuran partikel (Particle Size Analyzer) - Lab KST SS</t>
  </si>
  <si>
    <t>Analisis distribusi ukuran partikel dalam sampel</t>
  </si>
  <si>
    <t xml:space="preserve">Analisa ukuran partikel (Particle Size Analyzer)  </t>
  </si>
  <si>
    <t>sample</t>
  </si>
  <si>
    <t xml:space="preserve">Untuk mengetahui sebaran ukuran partikel dan untuk mengoptimalkan kualitas produk atau material </t>
  </si>
  <si>
    <t>Meningkatkan kolaborasi riset internasional antara periset dan lembaga di luar negeri.</t>
  </si>
  <si>
    <t>Biaya Perjalanan Dinas (tiket pesawat PP) atau  Biaya Akomodasi (hotel atau tempat tinggal) --&gt; sesuai ketentuan Manajemen Talenta</t>
  </si>
  <si>
    <t>untuk meningkatkan kapasitas periset melalui pengalaman langsung bekerja dengan para ahli dan lembaga riset internasional.</t>
  </si>
  <si>
    <t>Post-Doctoral</t>
  </si>
  <si>
    <t>Untuk meningkatkan kompetensi periset melalui kolaborasi internasional untuk memperkuat riset, inovasi, dan publikasi il</t>
  </si>
  <si>
    <t>Pengembangan kapasitas SDM melalui mobilitas periset untuk kolaborasi riset di BRIN, bagi WNI atau WNA yang baru menyelesaikan program doktor (S3).</t>
  </si>
  <si>
    <t>Sesuai ketentuan Manajemen Talenta</t>
  </si>
  <si>
    <t>A. Mobilitas Periset</t>
  </si>
  <si>
    <t>TOTAL PENDANAAN MANAJEMEN TALENTA</t>
  </si>
  <si>
    <t>Tahun 1</t>
  </si>
  <si>
    <t>Tahun 2</t>
  </si>
  <si>
    <t>(Untuk Periset Indonesia dan hanya disampaikan kepada BRIN)</t>
  </si>
  <si>
    <t xml:space="preserve">TOTAL PENDANAAN </t>
  </si>
  <si>
    <t xml:space="preserve">(untuk biaya layanan mohon akses https://elsa.brin.go.id/ ) </t>
  </si>
  <si>
    <t>[II] Mobilitas Periset - Deputi Bidang SDMI - Manajemen Talenta ( https://manajementalenta.brin.go.id/)</t>
  </si>
  <si>
    <t>Tema Riset</t>
  </si>
  <si>
    <r>
      <t xml:space="preserve">2. Komponen biaya yang diajukan harus </t>
    </r>
    <r>
      <rPr>
        <b/>
        <sz val="11"/>
        <color theme="1"/>
        <rFont val="Calibri"/>
        <family val="2"/>
        <scheme val="minor"/>
      </rPr>
      <t>relevan dengan kegiatan riset</t>
    </r>
    <r>
      <rPr>
        <sz val="11"/>
        <color theme="1"/>
        <rFont val="Calibri"/>
        <family val="2"/>
        <scheme val="minor"/>
      </rPr>
      <t xml:space="preserve"> dan mengikuti pedoman dalam dokumen call ini.</t>
    </r>
  </si>
  <si>
    <r>
      <t>4. Pajak (PPN, PPh, dsb)</t>
    </r>
    <r>
      <rPr>
        <sz val="11"/>
        <color theme="1"/>
        <rFont val="Calibri"/>
        <family val="2"/>
        <scheme val="minor"/>
      </rPr>
      <t xml:space="preserve"> harus diperhitungkan secara proporsional dan dimasukkan dalam komponen anggaran terkait.</t>
    </r>
  </si>
  <si>
    <t>👉 https://manajementalenta.brin.go.id</t>
  </si>
  <si>
    <r>
      <t>6. Dana mobilitas peneliti (luar negeri)</t>
    </r>
    <r>
      <rPr>
        <sz val="11"/>
        <color theme="1"/>
        <rFont val="Calibri"/>
        <family val="2"/>
        <scheme val="minor"/>
      </rPr>
      <t xml:space="preserve"> tidak termasuk dalam RAB utama dan harus diajukan secara terpisah melalui </t>
    </r>
    <r>
      <rPr>
        <b/>
        <sz val="11"/>
        <color theme="1"/>
        <rFont val="Calibri"/>
        <family val="2"/>
        <scheme val="minor"/>
      </rPr>
      <t>Portal Manajemen Talenta BRIN</t>
    </r>
    <r>
      <rPr>
        <sz val="11"/>
        <color theme="1"/>
        <rFont val="Calibri"/>
        <family val="2"/>
        <scheme val="minor"/>
      </rPr>
      <t>:</t>
    </r>
  </si>
  <si>
    <t xml:space="preserve">3.  </t>
  </si>
  <si>
    <t xml:space="preserve">7. </t>
  </si>
  <si>
    <r>
      <t>Biaya perizinan riset untuk peneliti asing (PNBP)</t>
    </r>
    <r>
      <rPr>
        <sz val="11"/>
        <color theme="1"/>
        <rFont val="Calibri"/>
        <family val="2"/>
        <scheme val="minor"/>
      </rPr>
      <t xml:space="preserve"> tidak dapat dibebankan ke dalam RAB. Namun, </t>
    </r>
    <r>
      <rPr>
        <b/>
        <sz val="11"/>
        <color theme="1"/>
        <rFont val="Calibri"/>
        <family val="2"/>
        <scheme val="minor"/>
      </rPr>
      <t>BRIN memberikan pembebasan biaya (tarif nol rupiah)</t>
    </r>
    <r>
      <rPr>
        <sz val="11"/>
        <color theme="1"/>
        <rFont val="Calibri"/>
        <family val="2"/>
        <scheme val="minor"/>
      </rPr>
      <t xml:space="preserve"> bagi peneliti asing </t>
    </r>
    <r>
      <rPr>
        <b/>
        <sz val="11"/>
        <color theme="1"/>
        <rFont val="Calibri"/>
        <family val="2"/>
        <scheme val="minor"/>
      </rPr>
      <t>yang terlibat dalam kegiatan riset bersama periset BRIN</t>
    </r>
    <r>
      <rPr>
        <sz val="11"/>
        <color theme="1"/>
        <rFont val="Calibri"/>
        <family val="2"/>
        <scheme val="minor"/>
      </rPr>
      <t>.</t>
    </r>
  </si>
  <si>
    <t>Kebijakan ini hanya berlaku jika:</t>
  </si>
  <si>
    <r>
      <t xml:space="preserve">Penanggung jawab kegiatan (PI) </t>
    </r>
    <r>
      <rPr>
        <b/>
        <sz val="11"/>
        <color theme="1"/>
        <rFont val="Calibri"/>
        <family val="2"/>
        <scheme val="minor"/>
      </rPr>
      <t>berasal dari BRIN</t>
    </r>
    <r>
      <rPr>
        <sz val="11"/>
        <color theme="1"/>
        <rFont val="Calibri"/>
        <family val="2"/>
        <scheme val="minor"/>
      </rPr>
      <t>; atau</t>
    </r>
  </si>
  <si>
    <r>
      <t xml:space="preserve">PI </t>
    </r>
    <r>
      <rPr>
        <b/>
        <sz val="11"/>
        <color theme="1"/>
        <rFont val="Calibri"/>
        <family val="2"/>
        <scheme val="minor"/>
      </rPr>
      <t>bukan dari BRIN</t>
    </r>
    <r>
      <rPr>
        <sz val="11"/>
        <color theme="1"/>
        <rFont val="Calibri"/>
        <family val="2"/>
        <scheme val="minor"/>
      </rPr>
      <t xml:space="preserve">, </t>
    </r>
    <r>
      <rPr>
        <b/>
        <sz val="11"/>
        <color theme="1"/>
        <rFont val="Calibri"/>
        <family val="2"/>
        <scheme val="minor"/>
      </rPr>
      <t>tetapi anggota timnya mencakup periset BRIN</t>
    </r>
    <r>
      <rPr>
        <sz val="11"/>
        <color theme="1"/>
        <rFont val="Calibri"/>
        <family val="2"/>
        <scheme val="minor"/>
      </rPr>
      <t xml:space="preserve"> sebagai bagian dari kolaborasi resmi.</t>
    </r>
  </si>
  <si>
    <r>
      <t xml:space="preserve">Apabila tidak terdapat periset BRIN dalam tim atau kolaborasi, </t>
    </r>
    <r>
      <rPr>
        <b/>
        <sz val="11"/>
        <color theme="1"/>
        <rFont val="Calibri"/>
        <family val="2"/>
        <scheme val="minor"/>
      </rPr>
      <t>maka pembebasan biaya tidak dapat diberikan</t>
    </r>
    <r>
      <rPr>
        <sz val="11"/>
        <color theme="1"/>
        <rFont val="Calibri"/>
        <family val="2"/>
        <scheme val="minor"/>
      </rPr>
      <t xml:space="preserve"> dan peneliti asing wajib membayar tarif PNBP sesuai ketentuan yang berlaku.</t>
    </r>
  </si>
  <si>
    <t>Untuk memperoleh pembebasan, peneliti asing harus:</t>
  </si>
  <si>
    <t>1. Menyertakan proposal riset;</t>
  </si>
  <si>
    <t>2. Melampirkan surat rekomendasi/surat penjaminan dari institusi terkait;</t>
  </si>
  <si>
    <t>3. Menyediakan dokumen kerja sama dengan unit kerja BRIN;</t>
  </si>
  <si>
    <t>4. Mengajukan surat permohonan kepada Deputi Fasilitasi Riset dan Inovasi BRIN, paling lambat 7 hari kerja sebelum pelaksanaan riset.</t>
  </si>
  <si>
    <t>Seluruh dokumen diunggah melalui: https://klirensetik.brin.go.id</t>
  </si>
  <si>
    <r>
      <t xml:space="preserve">Informasi lebih lanjut: </t>
    </r>
    <r>
      <rPr>
        <b/>
        <sz val="11"/>
        <color theme="1"/>
        <rFont val="Calibri"/>
        <family val="2"/>
        <scheme val="minor"/>
      </rPr>
      <t>research.permit@brin.go.id</t>
    </r>
  </si>
  <si>
    <t>Catatan Penting Penyusunan Anggaran (Periset Indonesia)</t>
  </si>
  <si>
    <t>Pendanaan untuk konsumsi (konsumsi, snack) dalam kegiatan riset mengikuti kebijakan BRIN yang berlaku. Saat ini, komponen konsumsi tidak diperkenankan dalam anggaran kegiatan riset, meskipun tercantum dalam SBM. Ketentuan ini dapat berubah sesuai kebijakan BRIN terbaru.</t>
  </si>
  <si>
    <t>Informasi detail terkait izin riset maupun izin periset asing dapat mengakses https://klirensetik.brin.go.id/</t>
  </si>
  <si>
    <t xml:space="preserve">Hotel </t>
  </si>
  <si>
    <t xml:space="preserve">* khusus Periset BRIN harap mengacu pada kebijakan terbaru SBM BRIN </t>
  </si>
  <si>
    <t>Catatan: Formulir ini hanya untuk keperluan identifikasi kebutuhan mobilitas periset. Pengajuan dana mobilitas secara resmi harus dilakukan secara terpisah melalui Portal Manajemen Talenta BRIN. Diharapkan pengusul dapat melakukan konsultasi dengan PIC dari Direktorat Manajemen Talenta saat melakukan penyusunan budget plan mobilitas periset</t>
  </si>
  <si>
    <t>:  …  Bulan/ …...... Tahun</t>
  </si>
  <si>
    <t>Rekap Kebutuhan Pendanaan untuk Mobilitas Periset (melalui Direktorat Manajemen Talenta)</t>
  </si>
  <si>
    <t>Rekap RAB (Pendanaan Risnov) Selama 2 Tahun</t>
  </si>
  <si>
    <t>Periset Mitra (Japan)</t>
  </si>
  <si>
    <t>Institusi Mitra (Japan)</t>
  </si>
  <si>
    <t>A. Biaya Langsung Personil</t>
  </si>
  <si>
    <t>B. Biaya Langsung non-Personil</t>
  </si>
  <si>
    <t>B.1.1</t>
  </si>
  <si>
    <t>B.2.1</t>
  </si>
  <si>
    <t>B.2.2</t>
  </si>
  <si>
    <t>B.3. Pengadaan Alat dan Komponen (untuk belanja modal ≤ 50.000.000 / ≤10% dari total budget)</t>
  </si>
  <si>
    <t>B.2. Pengadaan Bahan Baku untuk Produksi atau Sintesis</t>
  </si>
  <si>
    <t>B.1. Pengadaan Bahan Kimia dan Reagen</t>
  </si>
  <si>
    <t>B.4. Pengadaan Bahan Konsumabel</t>
  </si>
  <si>
    <t>B.4.1</t>
  </si>
  <si>
    <t>B.3.1</t>
  </si>
  <si>
    <t>Sub Total B.2</t>
  </si>
  <si>
    <t>Sub Total B.1</t>
  </si>
  <si>
    <t>Sub Total B.3</t>
  </si>
  <si>
    <t>Sub Total B.4</t>
  </si>
  <si>
    <t>B.5. Pengadaan Bahan untuk Pengujian dan Analisis</t>
  </si>
  <si>
    <t>B.5.1</t>
  </si>
  <si>
    <t>Sub Total B.5</t>
  </si>
  <si>
    <t>B.6. Pengadaan Bahan untuk Pengujian, Analisis, pengukuran (akses lab BRIN menggunakan layanan ELSA BRIN)</t>
  </si>
  <si>
    <t>B.6.1</t>
  </si>
  <si>
    <t>Sub Total B.6</t>
  </si>
  <si>
    <t>B.7. Honorarium Tenaga Lapangan</t>
  </si>
  <si>
    <t>B.7.1</t>
  </si>
  <si>
    <t>B.7.2</t>
  </si>
  <si>
    <t>B.7.3</t>
  </si>
  <si>
    <t>Sub Total B.7</t>
  </si>
  <si>
    <t>B.8. Perjalanan Dinas Biasa (mengacu SBM Kemenkeu)</t>
  </si>
  <si>
    <t>B.8.1</t>
  </si>
  <si>
    <t>B.8.2</t>
  </si>
  <si>
    <t>Sub Total B.8</t>
  </si>
  <si>
    <t>Sub Total B.8.2</t>
  </si>
  <si>
    <t>Sub Total B.8.1</t>
  </si>
  <si>
    <t>C. Biaya Tidak Langsung</t>
  </si>
  <si>
    <t>C.1</t>
  </si>
  <si>
    <t>C.2</t>
  </si>
  <si>
    <r>
      <t xml:space="preserve">1. Penyusunan anggaran harus mengacu pada </t>
    </r>
    <r>
      <rPr>
        <b/>
        <sz val="11"/>
        <color theme="1"/>
        <rFont val="Calibri"/>
        <family val="2"/>
        <scheme val="minor"/>
      </rPr>
      <t>Standar Biaya Masukan (SBM) Kementerian Keuangan Tahun 2026</t>
    </r>
    <r>
      <rPr>
        <sz val="11"/>
        <color theme="1"/>
        <rFont val="Calibri"/>
        <family val="2"/>
        <scheme val="minor"/>
      </rPr>
      <t xml:space="preserve"> dan ketentuan BRIN yang berlaku.</t>
    </r>
  </si>
  <si>
    <r>
      <t xml:space="preserve">5. Biaya overhead dan manajemen institusi </t>
    </r>
    <r>
      <rPr>
        <sz val="11"/>
        <color theme="1"/>
        <rFont val="Calibri"/>
        <family val="2"/>
        <scheme val="minor"/>
      </rPr>
      <t xml:space="preserve"> tidak diperbolehkan.</t>
    </r>
  </si>
  <si>
    <t>Pengembangan Teknologi Produksi</t>
  </si>
  <si>
    <t xml:space="preserve">Perancangan riset,  formulasi pengkompatibel, formulasi kompon </t>
  </si>
  <si>
    <t>Nama (Role : PI/Anggota/Asisten/Administrator</t>
  </si>
  <si>
    <t>Orang</t>
  </si>
  <si>
    <t>Bulan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</si>
</sst>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0.0_);\(#,##0.0\)"/>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ahoma"/>
      <family val="2"/>
    </font>
    <font>
      <sz val="11"/>
      <color theme="1"/>
      <name val="Calibri"/>
      <family val="2"/>
      <scheme val="minor"/>
    </font>
    <font>
      <sz val="11"/>
      <color theme="1"/>
      <name val="Calibri"/>
      <family val="2"/>
      <scheme val="minor"/>
    </font>
    <font>
      <b/>
      <sz val="12"/>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b/>
      <sz val="22"/>
      <color theme="1"/>
      <name val="Calibri"/>
      <family val="2"/>
      <scheme val="minor"/>
    </font>
    <font>
      <b/>
      <sz val="18"/>
      <color theme="1"/>
      <name val="Calibri"/>
      <family val="2"/>
      <scheme val="minor"/>
    </font>
    <font>
      <b/>
      <sz val="10"/>
      <name val="Calibri"/>
      <family val="2"/>
      <scheme val="minor"/>
    </font>
    <font>
      <b/>
      <sz val="10"/>
      <color theme="1"/>
      <name val="Calibri"/>
      <family val="2"/>
      <scheme val="minor"/>
    </font>
    <font>
      <b/>
      <sz val="10"/>
      <color theme="1" tint="0.499984740745262"/>
      <name val="Calibri"/>
      <family val="2"/>
      <scheme val="minor"/>
    </font>
    <font>
      <sz val="10"/>
      <color theme="1" tint="0.499984740745262"/>
      <name val="Calibri"/>
      <family val="2"/>
      <scheme val="minor"/>
    </font>
    <font>
      <b/>
      <sz val="10"/>
      <color theme="4"/>
      <name val="Calibri"/>
      <family val="2"/>
      <scheme val="minor"/>
    </font>
    <font>
      <sz val="10"/>
      <color theme="5"/>
      <name val="Calibri"/>
      <family val="2"/>
      <scheme val="minor"/>
    </font>
    <font>
      <b/>
      <sz val="10"/>
      <color rgb="FF00B050"/>
      <name val="Calibri"/>
      <family val="2"/>
      <scheme val="minor"/>
    </font>
    <font>
      <b/>
      <sz val="10"/>
      <color theme="3"/>
      <name val="Calibri"/>
      <family val="2"/>
      <scheme val="minor"/>
    </font>
    <font>
      <b/>
      <sz val="12"/>
      <name val="Calibri"/>
      <family val="2"/>
      <scheme val="minor"/>
    </font>
    <font>
      <b/>
      <sz val="12"/>
      <color theme="4"/>
      <name val="Calibri"/>
      <family val="2"/>
      <scheme val="minor"/>
    </font>
    <font>
      <sz val="12"/>
      <color theme="1"/>
      <name val="Calibri"/>
      <family val="2"/>
      <scheme val="minor"/>
    </font>
    <font>
      <u/>
      <sz val="11"/>
      <color theme="10"/>
      <name val="Calibri"/>
      <family val="2"/>
      <scheme val="minor"/>
    </font>
    <font>
      <b/>
      <i/>
      <sz val="10"/>
      <color theme="1"/>
      <name val="Calibri"/>
      <family val="2"/>
      <scheme val="minor"/>
    </font>
    <font>
      <i/>
      <sz val="10"/>
      <color theme="3"/>
      <name val="Calibri"/>
      <family val="2"/>
      <scheme val="minor"/>
    </font>
    <font>
      <b/>
      <sz val="11"/>
      <color theme="1"/>
      <name val="Bookman Old Style"/>
      <family val="1"/>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1">
    <xf numFmtId="0" fontId="0" fillId="0" borderId="0" applyBorder="0"/>
    <xf numFmtId="165" fontId="9" fillId="0" borderId="0" applyFont="0" applyFill="0" applyBorder="0" applyAlignment="0" applyProtection="0"/>
    <xf numFmtId="0" fontId="9" fillId="0" borderId="0" applyBorder="0"/>
    <xf numFmtId="0" fontId="8" fillId="0" borderId="0" applyBorder="0"/>
    <xf numFmtId="0" fontId="9" fillId="0" borderId="0" applyBorder="0"/>
    <xf numFmtId="0" fontId="6" fillId="0" borderId="0" applyNumberFormat="0" applyFont="0" applyFill="0" applyBorder="0" applyAlignment="0" applyProtection="0">
      <alignment vertical="top"/>
    </xf>
    <xf numFmtId="9" fontId="9" fillId="0" borderId="0" applyFont="0" applyFill="0" applyBorder="0" applyAlignment="0" applyProtection="0"/>
    <xf numFmtId="166" fontId="7" fillId="0" borderId="0" applyFont="0" applyFill="0" applyBorder="0" applyAlignment="0"/>
    <xf numFmtId="164" fontId="9" fillId="0" borderId="0" applyFont="0" applyFill="0" applyBorder="0" applyAlignment="0" applyProtection="0"/>
    <xf numFmtId="0" fontId="9" fillId="0" borderId="0" applyBorder="0"/>
    <xf numFmtId="0" fontId="29" fillId="0" borderId="0" applyNumberFormat="0" applyFill="0" applyBorder="0" applyAlignment="0" applyProtection="0"/>
  </cellStyleXfs>
  <cellXfs count="112">
    <xf numFmtId="0" fontId="0" fillId="0" borderId="0" xfId="0"/>
    <xf numFmtId="0" fontId="5" fillId="0" borderId="3" xfId="0" applyFont="1" applyBorder="1"/>
    <xf numFmtId="3" fontId="0" fillId="3" borderId="3" xfId="0" applyNumberFormat="1" applyFill="1" applyBorder="1"/>
    <xf numFmtId="3" fontId="10" fillId="3" borderId="3" xfId="0" applyNumberFormat="1" applyFont="1" applyFill="1" applyBorder="1" applyAlignment="1">
      <alignment vertical="center"/>
    </xf>
    <xf numFmtId="0" fontId="13" fillId="4" borderId="0" xfId="0" applyFont="1" applyFill="1" applyAlignment="1">
      <alignment horizontal="left" vertical="center"/>
    </xf>
    <xf numFmtId="0" fontId="14" fillId="4" borderId="0" xfId="0" applyFont="1" applyFill="1"/>
    <xf numFmtId="0" fontId="15" fillId="4" borderId="0" xfId="0" applyFont="1" applyFill="1" applyAlignment="1">
      <alignment horizontal="center" vertical="center"/>
    </xf>
    <xf numFmtId="0" fontId="15" fillId="4" borderId="0" xfId="0" applyFont="1" applyFill="1"/>
    <xf numFmtId="3" fontId="15" fillId="4" borderId="0" xfId="8" applyNumberFormat="1" applyFont="1" applyFill="1" applyAlignment="1">
      <alignment horizontal="right"/>
    </xf>
    <xf numFmtId="0" fontId="15" fillId="0" borderId="0" xfId="0" applyFont="1"/>
    <xf numFmtId="4" fontId="17" fillId="2" borderId="1" xfId="8" applyNumberFormat="1"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left" vertical="center" wrapText="1"/>
    </xf>
    <xf numFmtId="0" fontId="18" fillId="0" borderId="3" xfId="0" applyFont="1" applyBorder="1" applyAlignment="1">
      <alignment vertical="center"/>
    </xf>
    <xf numFmtId="0" fontId="15" fillId="0" borderId="1" xfId="0" applyFont="1" applyBorder="1"/>
    <xf numFmtId="0" fontId="15" fillId="0" borderId="2" xfId="0" applyFont="1" applyBorder="1"/>
    <xf numFmtId="0" fontId="15" fillId="0" borderId="2" xfId="0" applyFont="1" applyBorder="1" applyAlignment="1">
      <alignment horizontal="center"/>
    </xf>
    <xf numFmtId="0" fontId="15" fillId="0" borderId="4" xfId="0" applyFont="1" applyBorder="1"/>
    <xf numFmtId="0" fontId="19" fillId="0" borderId="3" xfId="0" applyFont="1" applyBorder="1" applyAlignment="1">
      <alignment horizontal="center" vertical="center" wrapText="1"/>
    </xf>
    <xf numFmtId="0" fontId="21" fillId="0" borderId="3" xfId="0" applyFont="1" applyBorder="1" applyAlignment="1">
      <alignment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3" fontId="22" fillId="0" borderId="3" xfId="0" applyNumberFormat="1" applyFont="1" applyBorder="1" applyAlignment="1">
      <alignment vertical="center" wrapText="1"/>
    </xf>
    <xf numFmtId="0" fontId="19" fillId="0" borderId="5" xfId="0" applyFont="1" applyBorder="1" applyAlignment="1">
      <alignment vertical="center" wrapText="1"/>
    </xf>
    <xf numFmtId="0" fontId="20" fillId="0" borderId="5" xfId="0" applyFont="1" applyBorder="1" applyAlignment="1">
      <alignment vertical="center" wrapText="1"/>
    </xf>
    <xf numFmtId="0" fontId="19" fillId="0" borderId="3" xfId="0" applyFont="1" applyBorder="1" applyAlignment="1">
      <alignment vertical="center" wrapText="1"/>
    </xf>
    <xf numFmtId="0" fontId="20" fillId="0" borderId="3" xfId="0" applyFont="1" applyBorder="1" applyAlignment="1">
      <alignment vertical="center" wrapText="1"/>
    </xf>
    <xf numFmtId="0" fontId="19" fillId="0" borderId="7" xfId="0" applyFont="1" applyBorder="1" applyAlignment="1">
      <alignment vertical="center" wrapText="1"/>
    </xf>
    <xf numFmtId="0" fontId="20" fillId="0" borderId="7" xfId="0" applyFont="1" applyBorder="1" applyAlignment="1">
      <alignment vertical="center" wrapText="1"/>
    </xf>
    <xf numFmtId="0" fontId="23" fillId="0" borderId="1" xfId="0" applyFont="1" applyBorder="1"/>
    <xf numFmtId="0" fontId="23" fillId="0" borderId="2" xfId="0" applyFont="1" applyBorder="1"/>
    <xf numFmtId="0" fontId="20" fillId="0" borderId="5" xfId="0" applyFont="1" applyBorder="1" applyAlignment="1">
      <alignment horizontal="left" vertical="center" wrapText="1"/>
    </xf>
    <xf numFmtId="0" fontId="19" fillId="0" borderId="0" xfId="0" applyFont="1" applyAlignment="1">
      <alignment horizontal="left"/>
    </xf>
    <xf numFmtId="3" fontId="15" fillId="0" borderId="0" xfId="8" applyNumberFormat="1" applyFont="1" applyFill="1" applyAlignment="1">
      <alignment horizontal="right"/>
    </xf>
    <xf numFmtId="3" fontId="15" fillId="0" borderId="0" xfId="8" applyNumberFormat="1" applyFont="1" applyAlignment="1">
      <alignment horizontal="right"/>
    </xf>
    <xf numFmtId="0" fontId="21" fillId="0" borderId="3" xfId="0" applyFont="1" applyBorder="1" applyAlignment="1">
      <alignment vertical="top" wrapText="1"/>
    </xf>
    <xf numFmtId="3" fontId="24" fillId="0" borderId="3" xfId="0" applyNumberFormat="1" applyFont="1" applyBorder="1" applyAlignment="1">
      <alignment vertical="center" wrapText="1"/>
    </xf>
    <xf numFmtId="3" fontId="25" fillId="0" borderId="3" xfId="0" applyNumberFormat="1" applyFont="1" applyBorder="1" applyAlignment="1">
      <alignment vertical="center" wrapText="1"/>
    </xf>
    <xf numFmtId="3" fontId="26" fillId="4" borderId="3" xfId="0" applyNumberFormat="1" applyFont="1" applyFill="1" applyBorder="1" applyAlignment="1">
      <alignment vertical="center" wrapText="1"/>
    </xf>
    <xf numFmtId="0" fontId="21" fillId="4" borderId="4" xfId="0" applyFont="1" applyFill="1" applyBorder="1" applyAlignment="1">
      <alignment vertical="center" wrapText="1"/>
    </xf>
    <xf numFmtId="0" fontId="12" fillId="5" borderId="0" xfId="0" applyFont="1" applyFill="1" applyAlignment="1">
      <alignment horizontal="left" vertical="center"/>
    </xf>
    <xf numFmtId="0" fontId="15" fillId="5" borderId="0" xfId="0" applyFont="1" applyFill="1"/>
    <xf numFmtId="0" fontId="15" fillId="5" borderId="0" xfId="0" applyFont="1" applyFill="1" applyAlignment="1">
      <alignment horizontal="center" vertical="center"/>
    </xf>
    <xf numFmtId="3" fontId="15" fillId="5" borderId="0" xfId="8" applyNumberFormat="1" applyFont="1" applyFill="1" applyAlignment="1">
      <alignment horizontal="right"/>
    </xf>
    <xf numFmtId="0" fontId="20" fillId="0" borderId="3" xfId="0" applyFont="1" applyBorder="1" applyAlignment="1">
      <alignment horizontal="left" vertical="center" wrapText="1"/>
    </xf>
    <xf numFmtId="3" fontId="21" fillId="0" borderId="3" xfId="0" applyNumberFormat="1" applyFont="1" applyBorder="1" applyAlignment="1">
      <alignment horizontal="center" vertical="center" wrapText="1"/>
    </xf>
    <xf numFmtId="0" fontId="15" fillId="4" borderId="3" xfId="0" applyFont="1" applyFill="1" applyBorder="1" applyAlignment="1">
      <alignment vertical="center" wrapText="1"/>
    </xf>
    <xf numFmtId="3" fontId="27" fillId="0" borderId="3" xfId="0" applyNumberFormat="1" applyFont="1" applyBorder="1" applyAlignment="1">
      <alignment vertical="center" wrapText="1"/>
    </xf>
    <xf numFmtId="0" fontId="28" fillId="0" borderId="3" xfId="0" applyFont="1" applyBorder="1" applyAlignment="1">
      <alignment vertical="center" wrapText="1"/>
    </xf>
    <xf numFmtId="0" fontId="17" fillId="0" borderId="0" xfId="0" applyFont="1" applyAlignment="1">
      <alignment vertical="center"/>
    </xf>
    <xf numFmtId="0" fontId="0" fillId="0" borderId="0" xfId="0" applyAlignment="1">
      <alignment horizontal="left" vertical="center" indent="1"/>
    </xf>
    <xf numFmtId="0" fontId="4" fillId="0" borderId="0" xfId="0" applyFont="1" applyAlignment="1">
      <alignment horizontal="left" vertical="center" indent="1"/>
    </xf>
    <xf numFmtId="0" fontId="12" fillId="0" borderId="0" xfId="0" applyFont="1" applyAlignment="1">
      <alignment horizontal="left" vertical="center" indent="1"/>
    </xf>
    <xf numFmtId="0" fontId="29" fillId="0" borderId="0" xfId="10" applyAlignment="1">
      <alignment horizontal="left" vertical="center" indent="1"/>
    </xf>
    <xf numFmtId="0" fontId="3" fillId="0" borderId="0" xfId="0" applyFont="1" applyAlignment="1">
      <alignment horizontal="left" vertical="center" indent="1"/>
    </xf>
    <xf numFmtId="0" fontId="3" fillId="0" borderId="0" xfId="0" applyFont="1"/>
    <xf numFmtId="0" fontId="29" fillId="0" borderId="0" xfId="10"/>
    <xf numFmtId="0" fontId="30" fillId="0" borderId="0" xfId="0" applyFont="1" applyAlignment="1">
      <alignment horizontal="left" vertical="top"/>
    </xf>
    <xf numFmtId="0" fontId="2" fillId="0" borderId="0" xfId="0" applyFont="1"/>
    <xf numFmtId="0" fontId="3"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top" wrapText="1"/>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5" fillId="0" borderId="0" xfId="0" applyFont="1" applyAlignment="1">
      <alignment horizontal="left" vertical="center" wrapText="1"/>
    </xf>
    <xf numFmtId="0" fontId="22"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15" fillId="0" borderId="0" xfId="0" applyFont="1" applyAlignment="1">
      <alignment horizontal="lef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31" fillId="0" borderId="8" xfId="0" applyFont="1" applyBorder="1" applyAlignment="1">
      <alignment horizontal="left" vertical="top" wrapText="1"/>
    </xf>
    <xf numFmtId="0" fontId="26" fillId="4"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18" fillId="0" borderId="0" xfId="0" applyFont="1" applyBorder="1" applyAlignment="1">
      <alignment vertical="center"/>
    </xf>
    <xf numFmtId="0" fontId="15" fillId="0" borderId="0" xfId="0" applyFont="1" applyBorder="1"/>
    <xf numFmtId="0" fontId="15" fillId="0" borderId="0" xfId="0" applyFont="1" applyBorder="1" applyAlignment="1">
      <alignment horizontal="center"/>
    </xf>
    <xf numFmtId="0" fontId="1" fillId="0" borderId="0" xfId="0" applyFont="1" applyAlignment="1">
      <alignment horizontal="left" vertical="center" indent="1"/>
    </xf>
    <xf numFmtId="0" fontId="32" fillId="6" borderId="9"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2" fillId="6" borderId="0"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14"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cellXfs>
  <cellStyles count="11">
    <cellStyle name="Comma 2" xfId="1" xr:uid="{00000000-0005-0000-0000-000000000000}"/>
    <cellStyle name="Currency" xfId="8" builtinId="4"/>
    <cellStyle name="Hyperlink" xfId="10" builtinId="8"/>
    <cellStyle name="Normal" xfId="0" builtinId="0"/>
    <cellStyle name="Normal 12" xfId="2" xr:uid="{00000000-0005-0000-0000-000003000000}"/>
    <cellStyle name="Normal 2" xfId="3" xr:uid="{00000000-0005-0000-0000-000004000000}"/>
    <cellStyle name="Normal 2 2" xfId="4" xr:uid="{00000000-0005-0000-0000-000005000000}"/>
    <cellStyle name="Normal 2 4" xfId="5" xr:uid="{00000000-0005-0000-0000-000006000000}"/>
    <cellStyle name="Normal 3" xfId="9" xr:uid="{00000000-0005-0000-0000-000007000000}"/>
    <cellStyle name="Percent 2" xfId="6" xr:uid="{00000000-0005-0000-0000-000008000000}"/>
    <cellStyle name="xT_Org" xfId="7" xr:uid="{00000000-0005-0000-0000-000009000000}"/>
  </cellStyles>
  <dxfs count="0"/>
  <tableStyles count="0" defaultTableStyle="TableStyleMedium2"/>
  <colors>
    <mruColors>
      <color rgb="FFD3FDF9"/>
      <color rgb="FFFFFF66"/>
      <color rgb="FFF0F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39</xdr:row>
      <xdr:rowOff>152400</xdr:rowOff>
    </xdr:from>
    <xdr:to>
      <xdr:col>10</xdr:col>
      <xdr:colOff>65981</xdr:colOff>
      <xdr:row>59</xdr:row>
      <xdr:rowOff>94781</xdr:rowOff>
    </xdr:to>
    <xdr:pic>
      <xdr:nvPicPr>
        <xdr:cNvPr id="2" name="Picture 1">
          <a:extLst>
            <a:ext uri="{FF2B5EF4-FFF2-40B4-BE49-F238E27FC236}">
              <a16:creationId xmlns:a16="http://schemas.microsoft.com/office/drawing/2014/main" id="{F2856712-30CD-4461-9BB3-A9C02974B1A7}"/>
            </a:ext>
          </a:extLst>
        </xdr:cNvPr>
        <xdr:cNvPicPr>
          <a:picLocks noChangeAspect="1"/>
        </xdr:cNvPicPr>
      </xdr:nvPicPr>
      <xdr:blipFill>
        <a:blip xmlns:r="http://schemas.openxmlformats.org/officeDocument/2006/relationships" r:embed="rId1"/>
        <a:stretch>
          <a:fillRect/>
        </a:stretch>
      </xdr:blipFill>
      <xdr:spPr>
        <a:xfrm>
          <a:off x="295275" y="7496175"/>
          <a:ext cx="5552381" cy="3752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lirensetik.brin.go.id/" TargetMode="External"/><Relationship Id="rId1" Type="http://schemas.openxmlformats.org/officeDocument/2006/relationships/hyperlink" Target="https://manajementalenta.brin.go.i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0738-FBB2-456D-B434-4FEA67A0FC52}">
  <sheetPr>
    <tabColor rgb="FFFFFF00"/>
  </sheetPr>
  <dimension ref="A1:P62"/>
  <sheetViews>
    <sheetView showGridLines="0" tabSelected="1" workbookViewId="0">
      <selection activeCell="A13" sqref="A13"/>
    </sheetView>
  </sheetViews>
  <sheetFormatPr defaultRowHeight="14.4"/>
  <cols>
    <col min="1" max="1" width="4.44140625" customWidth="1"/>
  </cols>
  <sheetData>
    <row r="1" spans="1:16" ht="23.4">
      <c r="A1" s="54" t="s">
        <v>136</v>
      </c>
    </row>
    <row r="2" spans="1:16">
      <c r="A2" s="55"/>
    </row>
    <row r="3" spans="1:16">
      <c r="A3" s="97" t="s">
        <v>182</v>
      </c>
    </row>
    <row r="4" spans="1:16">
      <c r="A4" s="55"/>
    </row>
    <row r="5" spans="1:16">
      <c r="A5" s="56" t="s">
        <v>118</v>
      </c>
    </row>
    <row r="6" spans="1:16">
      <c r="A6" s="55"/>
    </row>
    <row r="7" spans="1:16">
      <c r="A7" s="59" t="s">
        <v>122</v>
      </c>
      <c r="B7" s="64" t="s">
        <v>137</v>
      </c>
      <c r="C7" s="65"/>
      <c r="D7" s="65"/>
      <c r="E7" s="65"/>
      <c r="F7" s="65"/>
      <c r="G7" s="65"/>
      <c r="H7" s="65"/>
      <c r="I7" s="65"/>
      <c r="J7" s="65"/>
      <c r="K7" s="65"/>
      <c r="L7" s="65"/>
      <c r="M7" s="65"/>
      <c r="N7" s="65"/>
      <c r="O7" s="65"/>
      <c r="P7" s="65"/>
    </row>
    <row r="8" spans="1:16">
      <c r="A8" s="55"/>
      <c r="B8" s="65"/>
      <c r="C8" s="65"/>
      <c r="D8" s="65"/>
      <c r="E8" s="65"/>
      <c r="F8" s="65"/>
      <c r="G8" s="65"/>
      <c r="H8" s="65"/>
      <c r="I8" s="65"/>
      <c r="J8" s="65"/>
      <c r="K8" s="65"/>
      <c r="L8" s="65"/>
      <c r="M8" s="65"/>
      <c r="N8" s="65"/>
      <c r="O8" s="65"/>
      <c r="P8" s="65"/>
    </row>
    <row r="9" spans="1:16">
      <c r="A9" s="55"/>
    </row>
    <row r="10" spans="1:16">
      <c r="A10" s="57" t="s">
        <v>119</v>
      </c>
    </row>
    <row r="11" spans="1:16">
      <c r="A11" s="55"/>
    </row>
    <row r="12" spans="1:16">
      <c r="A12" s="57" t="s">
        <v>183</v>
      </c>
    </row>
    <row r="13" spans="1:16">
      <c r="A13" s="55"/>
    </row>
    <row r="14" spans="1:16">
      <c r="A14" s="57" t="s">
        <v>121</v>
      </c>
    </row>
    <row r="15" spans="1:16">
      <c r="A15" s="58" t="s">
        <v>120</v>
      </c>
    </row>
    <row r="16" spans="1:16">
      <c r="A16" s="55"/>
    </row>
    <row r="17" spans="1:16">
      <c r="A17" s="57" t="s">
        <v>123</v>
      </c>
      <c r="B17" s="66" t="s">
        <v>124</v>
      </c>
      <c r="C17" s="66"/>
      <c r="D17" s="66"/>
      <c r="E17" s="66"/>
      <c r="F17" s="66"/>
      <c r="G17" s="66"/>
      <c r="H17" s="66"/>
      <c r="I17" s="66"/>
      <c r="J17" s="66"/>
      <c r="K17" s="66"/>
      <c r="L17" s="66"/>
      <c r="M17" s="66"/>
      <c r="N17" s="66"/>
      <c r="O17" s="66"/>
      <c r="P17" s="66"/>
    </row>
    <row r="18" spans="1:16">
      <c r="B18" s="66"/>
      <c r="C18" s="66"/>
      <c r="D18" s="66"/>
      <c r="E18" s="66"/>
      <c r="F18" s="66"/>
      <c r="G18" s="66"/>
      <c r="H18" s="66"/>
      <c r="I18" s="66"/>
      <c r="J18" s="66"/>
      <c r="K18" s="66"/>
      <c r="L18" s="66"/>
      <c r="M18" s="66"/>
      <c r="N18" s="66"/>
      <c r="O18" s="66"/>
      <c r="P18" s="66"/>
    </row>
    <row r="19" spans="1:16">
      <c r="B19" s="66"/>
      <c r="C19" s="66"/>
      <c r="D19" s="66"/>
      <c r="E19" s="66"/>
      <c r="F19" s="66"/>
      <c r="G19" s="66"/>
      <c r="H19" s="66"/>
      <c r="I19" s="66"/>
      <c r="J19" s="66"/>
      <c r="K19" s="66"/>
      <c r="L19" s="66"/>
      <c r="M19" s="66"/>
      <c r="N19" s="66"/>
      <c r="O19" s="66"/>
      <c r="P19" s="66"/>
    </row>
    <row r="20" spans="1:16">
      <c r="B20" s="60" t="s">
        <v>125</v>
      </c>
    </row>
    <row r="21" spans="1:16">
      <c r="B21" s="55"/>
    </row>
    <row r="22" spans="1:16">
      <c r="B22" s="59" t="s">
        <v>126</v>
      </c>
    </row>
    <row r="23" spans="1:16">
      <c r="B23" s="55"/>
    </row>
    <row r="24" spans="1:16">
      <c r="B24" s="59" t="s">
        <v>127</v>
      </c>
    </row>
    <row r="26" spans="1:16">
      <c r="B26" s="60" t="s">
        <v>128</v>
      </c>
    </row>
    <row r="28" spans="1:16">
      <c r="B28" s="60" t="s">
        <v>129</v>
      </c>
    </row>
    <row r="29" spans="1:16">
      <c r="B29" s="55"/>
    </row>
    <row r="30" spans="1:16">
      <c r="B30" s="59" t="s">
        <v>130</v>
      </c>
    </row>
    <row r="31" spans="1:16">
      <c r="B31" s="55"/>
    </row>
    <row r="32" spans="1:16">
      <c r="B32" s="59" t="s">
        <v>131</v>
      </c>
    </row>
    <row r="33" spans="2:2">
      <c r="B33" s="55"/>
    </row>
    <row r="34" spans="2:2">
      <c r="B34" s="59" t="s">
        <v>132</v>
      </c>
    </row>
    <row r="35" spans="2:2">
      <c r="B35" s="55"/>
    </row>
    <row r="36" spans="2:2">
      <c r="B36" s="59" t="s">
        <v>133</v>
      </c>
    </row>
    <row r="38" spans="2:2">
      <c r="B38" s="61" t="s">
        <v>134</v>
      </c>
    </row>
    <row r="39" spans="2:2">
      <c r="B39" s="60" t="s">
        <v>135</v>
      </c>
    </row>
    <row r="62" spans="2:2">
      <c r="B62" s="60" t="s">
        <v>138</v>
      </c>
    </row>
  </sheetData>
  <mergeCells count="2">
    <mergeCell ref="B7:P8"/>
    <mergeCell ref="B17:P19"/>
  </mergeCells>
  <hyperlinks>
    <hyperlink ref="A15" r:id="rId1" display="https://manajementalenta.brin.go.id/" xr:uid="{9295DC83-FBC4-4797-AB52-94A80FDFCA60}"/>
    <hyperlink ref="B38" r:id="rId2" display="https://klirensetik.brin.go.id/" xr:uid="{EDE2866F-4A2F-40C6-96BA-80E8B5F58E79}"/>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A1AF-0D37-495C-B59F-C6D14E01A865}">
  <sheetPr>
    <tabColor rgb="FF00B050"/>
  </sheetPr>
  <dimension ref="A1:R136"/>
  <sheetViews>
    <sheetView showGridLines="0" topLeftCell="A89" zoomScale="85" zoomScaleNormal="85" workbookViewId="0">
      <selection activeCell="J106" sqref="J106"/>
    </sheetView>
  </sheetViews>
  <sheetFormatPr defaultColWidth="9.33203125" defaultRowHeight="20.100000000000001" customHeight="1"/>
  <cols>
    <col min="1" max="1" width="5.6640625" style="37" customWidth="1"/>
    <col min="2" max="2" width="23.5546875" style="9" customWidth="1"/>
    <col min="3" max="3" width="23.6640625" style="9" customWidth="1"/>
    <col min="4" max="4" width="27.33203125" style="9" customWidth="1"/>
    <col min="5" max="5" width="9.5546875" style="12" bestFit="1" customWidth="1"/>
    <col min="6" max="6" width="8.88671875" style="12" bestFit="1" customWidth="1"/>
    <col min="7" max="7" width="12" style="12" bestFit="1" customWidth="1"/>
    <col min="8" max="8" width="8.6640625" style="12" customWidth="1"/>
    <col min="9" max="9" width="12.109375" style="9" customWidth="1"/>
    <col min="10" max="10" width="15.6640625" style="38" bestFit="1" customWidth="1"/>
    <col min="11" max="11" width="35" style="39" customWidth="1"/>
    <col min="12" max="16384" width="9.33203125" style="9"/>
  </cols>
  <sheetData>
    <row r="1" spans="1:18" ht="37.5" customHeight="1">
      <c r="A1" s="4" t="s">
        <v>113</v>
      </c>
      <c r="B1" s="5"/>
      <c r="C1" s="5"/>
      <c r="D1" s="5"/>
      <c r="E1" s="6"/>
      <c r="F1" s="6"/>
      <c r="G1" s="6"/>
      <c r="H1" s="6"/>
      <c r="I1" s="7"/>
      <c r="J1" s="8"/>
      <c r="K1" s="8"/>
    </row>
    <row r="2" spans="1:18" ht="42" customHeight="1">
      <c r="A2" s="67" t="s">
        <v>16</v>
      </c>
      <c r="B2" s="67"/>
      <c r="C2" s="67"/>
      <c r="D2" s="67"/>
      <c r="E2" s="67"/>
      <c r="F2" s="67"/>
      <c r="G2" s="67"/>
      <c r="H2" s="67"/>
      <c r="I2" s="67"/>
      <c r="J2" s="68"/>
      <c r="K2" s="10" t="s">
        <v>14</v>
      </c>
    </row>
    <row r="3" spans="1:18" ht="20.100000000000001" customHeight="1">
      <c r="A3" s="69" t="s">
        <v>117</v>
      </c>
      <c r="B3" s="69"/>
      <c r="C3" s="11" t="s">
        <v>2</v>
      </c>
      <c r="D3" s="11"/>
      <c r="I3" s="11"/>
      <c r="J3" s="11"/>
      <c r="K3" s="11"/>
    </row>
    <row r="4" spans="1:18" ht="20.100000000000001" customHeight="1">
      <c r="A4" s="69" t="s">
        <v>0</v>
      </c>
      <c r="B4" s="69"/>
      <c r="C4" s="11" t="s">
        <v>1</v>
      </c>
      <c r="D4" s="11"/>
      <c r="I4" s="11"/>
      <c r="J4" s="11"/>
      <c r="K4" s="11"/>
    </row>
    <row r="5" spans="1:18" ht="20.100000000000001" customHeight="1">
      <c r="A5" s="69" t="s">
        <v>3</v>
      </c>
      <c r="B5" s="69"/>
      <c r="C5" s="72" t="s">
        <v>1</v>
      </c>
      <c r="D5" s="72"/>
      <c r="E5" s="72"/>
      <c r="F5" s="72"/>
      <c r="G5" s="72"/>
      <c r="H5" s="72"/>
      <c r="I5" s="72"/>
      <c r="J5" s="72"/>
      <c r="K5" s="72"/>
    </row>
    <row r="6" spans="1:18" ht="20.100000000000001" customHeight="1">
      <c r="A6" s="69" t="s">
        <v>18</v>
      </c>
      <c r="B6" s="69"/>
      <c r="C6" s="11" t="s">
        <v>1</v>
      </c>
      <c r="D6" s="11"/>
      <c r="I6" s="11"/>
      <c r="J6" s="11"/>
      <c r="K6" s="11"/>
    </row>
    <row r="7" spans="1:18" ht="20.100000000000001" customHeight="1">
      <c r="A7" s="69" t="s">
        <v>145</v>
      </c>
      <c r="B7" s="69"/>
      <c r="C7" s="11" t="s">
        <v>1</v>
      </c>
      <c r="D7" s="11"/>
      <c r="I7" s="11"/>
      <c r="J7" s="11"/>
      <c r="K7" s="11"/>
    </row>
    <row r="8" spans="1:18" ht="20.100000000000001" customHeight="1">
      <c r="A8" s="69" t="s">
        <v>146</v>
      </c>
      <c r="B8" s="69"/>
      <c r="C8" s="11" t="s">
        <v>1</v>
      </c>
      <c r="D8" s="13"/>
      <c r="I8" s="13"/>
      <c r="J8" s="13"/>
      <c r="K8" s="13"/>
    </row>
    <row r="9" spans="1:18" ht="20.100000000000001" customHeight="1" thickBot="1">
      <c r="A9" s="69" t="s">
        <v>4</v>
      </c>
      <c r="B9" s="69"/>
      <c r="C9" s="11" t="s">
        <v>142</v>
      </c>
      <c r="E9" s="14"/>
      <c r="F9" s="14"/>
      <c r="G9" s="14"/>
      <c r="H9" s="14"/>
      <c r="J9" s="9"/>
      <c r="K9" s="9"/>
    </row>
    <row r="10" spans="1:18" ht="20.100000000000001" customHeight="1">
      <c r="A10" s="15"/>
      <c r="B10" s="15"/>
      <c r="C10" s="11"/>
      <c r="E10" s="14"/>
      <c r="F10" s="14"/>
      <c r="G10" s="14"/>
      <c r="H10" s="14"/>
      <c r="J10" s="9"/>
      <c r="K10" s="9"/>
      <c r="O10" s="98"/>
      <c r="P10" s="99"/>
      <c r="Q10" s="100"/>
      <c r="R10" s="101"/>
    </row>
    <row r="11" spans="1:18" ht="37.799999999999997" customHeight="1">
      <c r="A11" s="16" t="s">
        <v>147</v>
      </c>
      <c r="B11" s="17"/>
      <c r="C11" s="18"/>
      <c r="D11" s="18"/>
      <c r="E11" s="19"/>
      <c r="F11" s="19"/>
      <c r="G11" s="19"/>
      <c r="H11" s="19"/>
      <c r="I11" s="18"/>
      <c r="J11" s="18"/>
      <c r="K11" s="20"/>
      <c r="O11" s="102"/>
      <c r="P11" s="103"/>
      <c r="Q11" s="104"/>
      <c r="R11" s="105"/>
    </row>
    <row r="12" spans="1:18" ht="38.1" customHeight="1" thickBot="1">
      <c r="A12" s="21" t="s">
        <v>19</v>
      </c>
      <c r="B12" s="110" t="s">
        <v>20</v>
      </c>
      <c r="C12" s="110"/>
      <c r="D12" s="21" t="s">
        <v>21</v>
      </c>
      <c r="E12" s="21" t="s">
        <v>5</v>
      </c>
      <c r="F12" s="21" t="s">
        <v>8</v>
      </c>
      <c r="G12" s="21" t="s">
        <v>6</v>
      </c>
      <c r="H12" s="21" t="s">
        <v>8</v>
      </c>
      <c r="I12" s="21" t="s">
        <v>7</v>
      </c>
      <c r="J12" s="21" t="s">
        <v>23</v>
      </c>
      <c r="K12" s="21" t="s">
        <v>24</v>
      </c>
      <c r="O12" s="106"/>
      <c r="P12" s="107"/>
      <c r="Q12" s="108"/>
      <c r="R12" s="109"/>
    </row>
    <row r="13" spans="1:18" ht="38.1" customHeight="1">
      <c r="A13" s="30" t="s">
        <v>9</v>
      </c>
      <c r="B13" s="111" t="s">
        <v>184</v>
      </c>
      <c r="C13" s="111"/>
      <c r="D13" s="22" t="s">
        <v>30</v>
      </c>
      <c r="E13" s="23"/>
      <c r="F13" s="23"/>
      <c r="G13" s="23"/>
      <c r="H13" s="23"/>
      <c r="I13" s="24"/>
      <c r="J13" s="24"/>
      <c r="K13" s="22"/>
    </row>
    <row r="14" spans="1:18" ht="38.1" customHeight="1">
      <c r="A14" s="21">
        <v>1</v>
      </c>
      <c r="B14" s="111" t="s">
        <v>186</v>
      </c>
      <c r="C14" s="111"/>
      <c r="D14" s="22" t="s">
        <v>185</v>
      </c>
      <c r="E14" s="23">
        <v>2</v>
      </c>
      <c r="F14" s="23" t="s">
        <v>187</v>
      </c>
      <c r="G14" s="23">
        <v>12</v>
      </c>
      <c r="H14" s="23" t="s">
        <v>188</v>
      </c>
      <c r="I14" s="24">
        <v>820000</v>
      </c>
      <c r="J14" s="24">
        <f>+E14*G14*I14</f>
        <v>19680000</v>
      </c>
      <c r="K14" s="22"/>
    </row>
    <row r="15" spans="1:18" ht="38.1" customHeight="1">
      <c r="A15" s="30"/>
      <c r="B15" s="111"/>
      <c r="C15" s="111"/>
      <c r="D15" s="22"/>
      <c r="E15" s="23"/>
      <c r="F15" s="23"/>
      <c r="G15" s="23"/>
      <c r="H15" s="23"/>
      <c r="I15" s="24"/>
      <c r="J15" s="24"/>
      <c r="K15" s="22"/>
    </row>
    <row r="16" spans="1:18" ht="38.1" customHeight="1">
      <c r="A16" s="30"/>
      <c r="B16" s="111"/>
      <c r="C16" s="111"/>
      <c r="D16" s="22"/>
      <c r="E16" s="23"/>
      <c r="F16" s="23"/>
      <c r="G16" s="23"/>
      <c r="H16" s="23"/>
      <c r="I16" s="24"/>
      <c r="J16" s="24"/>
      <c r="K16" s="22"/>
    </row>
    <row r="17" spans="1:11" ht="38.1" customHeight="1">
      <c r="A17" s="30"/>
      <c r="B17" s="111"/>
      <c r="C17" s="111"/>
      <c r="D17" s="22"/>
      <c r="E17" s="25"/>
      <c r="F17" s="23"/>
      <c r="G17" s="25"/>
      <c r="H17" s="25"/>
      <c r="I17" s="24"/>
      <c r="J17" s="24">
        <f t="shared" ref="J17" si="0">+E17*G17*I17</f>
        <v>0</v>
      </c>
      <c r="K17" s="26"/>
    </row>
    <row r="18" spans="1:11" ht="38.1" customHeight="1">
      <c r="A18" s="71" t="s">
        <v>11</v>
      </c>
      <c r="B18" s="71"/>
      <c r="C18" s="71"/>
      <c r="D18" s="71"/>
      <c r="E18" s="71"/>
      <c r="F18" s="71"/>
      <c r="G18" s="71"/>
      <c r="H18" s="71"/>
      <c r="I18" s="71"/>
      <c r="J18" s="52">
        <f>SUM(J13:J17)</f>
        <v>19680000</v>
      </c>
      <c r="K18" s="26"/>
    </row>
    <row r="19" spans="1:11" ht="38.1" customHeight="1"/>
    <row r="20" spans="1:11" ht="20.100000000000001" customHeight="1">
      <c r="A20" s="15"/>
      <c r="B20" s="15"/>
      <c r="C20" s="11"/>
      <c r="E20" s="14"/>
      <c r="F20" s="14"/>
      <c r="G20" s="14"/>
      <c r="H20" s="14"/>
      <c r="J20" s="9"/>
      <c r="K20" s="9"/>
    </row>
    <row r="21" spans="1:11" ht="37.799999999999997" customHeight="1">
      <c r="A21" s="94" t="s">
        <v>148</v>
      </c>
      <c r="B21" s="95"/>
      <c r="C21" s="95"/>
      <c r="D21" s="95"/>
      <c r="E21" s="96"/>
      <c r="F21" s="96"/>
      <c r="G21" s="96"/>
      <c r="H21" s="96"/>
      <c r="I21" s="95"/>
      <c r="J21" s="95"/>
      <c r="K21" s="95"/>
    </row>
    <row r="22" spans="1:11" ht="38.1" customHeight="1">
      <c r="A22" s="16" t="s">
        <v>154</v>
      </c>
      <c r="B22" s="17"/>
      <c r="C22" s="18"/>
      <c r="D22" s="18"/>
      <c r="E22" s="19"/>
      <c r="F22" s="19"/>
      <c r="G22" s="19"/>
      <c r="H22" s="19"/>
      <c r="I22" s="18"/>
      <c r="J22" s="18"/>
      <c r="K22" s="20"/>
    </row>
    <row r="23" spans="1:11" ht="38.1" customHeight="1">
      <c r="A23" s="21" t="s">
        <v>19</v>
      </c>
      <c r="B23" s="21" t="s">
        <v>20</v>
      </c>
      <c r="C23" s="21" t="s">
        <v>21</v>
      </c>
      <c r="D23" s="21" t="s">
        <v>22</v>
      </c>
      <c r="E23" s="21" t="s">
        <v>5</v>
      </c>
      <c r="F23" s="21" t="s">
        <v>8</v>
      </c>
      <c r="G23" s="21" t="s">
        <v>6</v>
      </c>
      <c r="H23" s="21" t="s">
        <v>8</v>
      </c>
      <c r="I23" s="21" t="s">
        <v>7</v>
      </c>
      <c r="J23" s="21" t="s">
        <v>23</v>
      </c>
      <c r="K23" s="21" t="s">
        <v>24</v>
      </c>
    </row>
    <row r="24" spans="1:11" ht="38.1" customHeight="1">
      <c r="A24" s="76" t="s">
        <v>149</v>
      </c>
      <c r="B24" s="73" t="s">
        <v>29</v>
      </c>
      <c r="C24" s="22" t="s">
        <v>30</v>
      </c>
      <c r="D24" s="22" t="s">
        <v>27</v>
      </c>
      <c r="E24" s="23">
        <v>2</v>
      </c>
      <c r="F24" s="23" t="s">
        <v>26</v>
      </c>
      <c r="G24" s="23">
        <v>2</v>
      </c>
      <c r="H24" s="23" t="s">
        <v>44</v>
      </c>
      <c r="I24" s="24">
        <v>150000</v>
      </c>
      <c r="J24" s="24">
        <f>+E24*G24*I24</f>
        <v>600000</v>
      </c>
      <c r="K24" s="22" t="s">
        <v>31</v>
      </c>
    </row>
    <row r="25" spans="1:11" ht="38.1" customHeight="1">
      <c r="A25" s="77"/>
      <c r="B25" s="74"/>
      <c r="C25" s="22" t="s">
        <v>30</v>
      </c>
      <c r="D25" s="22" t="s">
        <v>25</v>
      </c>
      <c r="E25" s="23">
        <v>2</v>
      </c>
      <c r="F25" s="23" t="s">
        <v>26</v>
      </c>
      <c r="G25" s="23">
        <v>2</v>
      </c>
      <c r="H25" s="23" t="s">
        <v>44</v>
      </c>
      <c r="I25" s="24">
        <v>150000</v>
      </c>
      <c r="J25" s="24">
        <f>+E25*G25*I25</f>
        <v>600000</v>
      </c>
      <c r="K25" s="22" t="s">
        <v>31</v>
      </c>
    </row>
    <row r="26" spans="1:11" ht="38.1" customHeight="1">
      <c r="A26" s="77"/>
      <c r="B26" s="74"/>
      <c r="C26" s="22" t="s">
        <v>32</v>
      </c>
      <c r="D26" s="22" t="s">
        <v>33</v>
      </c>
      <c r="E26" s="23">
        <v>10</v>
      </c>
      <c r="F26" s="23" t="s">
        <v>15</v>
      </c>
      <c r="G26" s="23">
        <v>1</v>
      </c>
      <c r="H26" s="23" t="s">
        <v>44</v>
      </c>
      <c r="I26" s="24">
        <v>200000</v>
      </c>
      <c r="J26" s="24">
        <f>+E26*G26*I26</f>
        <v>2000000</v>
      </c>
      <c r="K26" s="22" t="s">
        <v>34</v>
      </c>
    </row>
    <row r="27" spans="1:11" ht="38.1" customHeight="1">
      <c r="A27" s="77"/>
      <c r="B27" s="74"/>
      <c r="C27" s="22" t="s">
        <v>35</v>
      </c>
      <c r="D27" s="22" t="s">
        <v>36</v>
      </c>
      <c r="E27" s="23">
        <v>4</v>
      </c>
      <c r="F27" s="23" t="s">
        <v>26</v>
      </c>
      <c r="G27" s="23">
        <v>1</v>
      </c>
      <c r="H27" s="23" t="s">
        <v>44</v>
      </c>
      <c r="I27" s="24">
        <v>80000</v>
      </c>
      <c r="J27" s="24">
        <f>+E27*G27*I27</f>
        <v>320000</v>
      </c>
      <c r="K27" s="22" t="s">
        <v>37</v>
      </c>
    </row>
    <row r="28" spans="1:11" ht="38.1" customHeight="1">
      <c r="A28" s="78"/>
      <c r="B28" s="75"/>
      <c r="C28" s="22"/>
      <c r="D28" s="22"/>
      <c r="E28" s="25"/>
      <c r="F28" s="23"/>
      <c r="G28" s="25"/>
      <c r="H28" s="25"/>
      <c r="I28" s="24"/>
      <c r="J28" s="24">
        <f t="shared" ref="J28" si="1">+E28*G28*I28</f>
        <v>0</v>
      </c>
      <c r="K28" s="26"/>
    </row>
    <row r="29" spans="1:11" ht="38.1" customHeight="1">
      <c r="A29" s="71" t="s">
        <v>159</v>
      </c>
      <c r="B29" s="71"/>
      <c r="C29" s="71"/>
      <c r="D29" s="71"/>
      <c r="E29" s="71"/>
      <c r="F29" s="71"/>
      <c r="G29" s="71"/>
      <c r="H29" s="71"/>
      <c r="I29" s="71"/>
      <c r="J29" s="52">
        <f>SUM(J24:J28)</f>
        <v>3520000</v>
      </c>
      <c r="K29" s="26"/>
    </row>
    <row r="30" spans="1:11" ht="38.1" customHeight="1"/>
    <row r="31" spans="1:11" ht="38.1" customHeight="1">
      <c r="A31" s="16" t="s">
        <v>153</v>
      </c>
      <c r="B31" s="17"/>
      <c r="C31" s="18"/>
      <c r="D31" s="18"/>
      <c r="E31" s="19"/>
      <c r="F31" s="19"/>
      <c r="G31" s="19"/>
      <c r="H31" s="19"/>
      <c r="I31" s="18"/>
      <c r="J31" s="18"/>
      <c r="K31" s="20"/>
    </row>
    <row r="32" spans="1:11" ht="38.1" customHeight="1">
      <c r="A32" s="21" t="s">
        <v>19</v>
      </c>
      <c r="B32" s="21" t="s">
        <v>20</v>
      </c>
      <c r="C32" s="21" t="s">
        <v>21</v>
      </c>
      <c r="D32" s="21" t="s">
        <v>22</v>
      </c>
      <c r="E32" s="21" t="s">
        <v>5</v>
      </c>
      <c r="F32" s="21" t="s">
        <v>8</v>
      </c>
      <c r="G32" s="21" t="s">
        <v>6</v>
      </c>
      <c r="H32" s="21" t="s">
        <v>8</v>
      </c>
      <c r="I32" s="21" t="s">
        <v>7</v>
      </c>
      <c r="J32" s="21" t="s">
        <v>23</v>
      </c>
      <c r="K32" s="21" t="s">
        <v>24</v>
      </c>
    </row>
    <row r="33" spans="1:11" ht="38.1" customHeight="1">
      <c r="A33" s="30" t="s">
        <v>150</v>
      </c>
      <c r="B33" s="29" t="s">
        <v>38</v>
      </c>
      <c r="C33" s="22" t="s">
        <v>39</v>
      </c>
      <c r="D33" s="22" t="s">
        <v>42</v>
      </c>
      <c r="E33" s="25">
        <v>4</v>
      </c>
      <c r="F33" s="25" t="s">
        <v>15</v>
      </c>
      <c r="G33" s="25">
        <v>6</v>
      </c>
      <c r="H33" s="25" t="s">
        <v>44</v>
      </c>
      <c r="I33" s="24">
        <v>200000</v>
      </c>
      <c r="J33" s="24">
        <f>+E33*G33*I33</f>
        <v>4800000</v>
      </c>
      <c r="K33" s="22" t="s">
        <v>46</v>
      </c>
    </row>
    <row r="34" spans="1:11" ht="38.1" customHeight="1">
      <c r="A34" s="30" t="s">
        <v>151</v>
      </c>
      <c r="B34" s="31" t="s">
        <v>40</v>
      </c>
      <c r="C34" s="22" t="s">
        <v>41</v>
      </c>
      <c r="D34" s="22" t="s">
        <v>43</v>
      </c>
      <c r="E34" s="25">
        <v>2</v>
      </c>
      <c r="F34" s="25" t="s">
        <v>26</v>
      </c>
      <c r="G34" s="25">
        <v>2</v>
      </c>
      <c r="H34" s="25" t="s">
        <v>44</v>
      </c>
      <c r="I34" s="24">
        <v>500000</v>
      </c>
      <c r="J34" s="24">
        <f>+E34*G34*I34</f>
        <v>2000000</v>
      </c>
      <c r="K34" s="22" t="s">
        <v>45</v>
      </c>
    </row>
    <row r="35" spans="1:11" ht="38.1" customHeight="1">
      <c r="A35" s="32"/>
      <c r="B35" s="33"/>
      <c r="C35" s="22"/>
      <c r="D35" s="22"/>
      <c r="E35" s="25"/>
      <c r="F35" s="25"/>
      <c r="G35" s="25"/>
      <c r="H35" s="25"/>
      <c r="I35" s="24"/>
      <c r="J35" s="24">
        <f t="shared" ref="J35:J36" si="2">+E35*G35*I35</f>
        <v>0</v>
      </c>
      <c r="K35" s="22"/>
    </row>
    <row r="36" spans="1:11" ht="38.1" customHeight="1">
      <c r="A36" s="32"/>
      <c r="B36" s="33"/>
      <c r="C36" s="22"/>
      <c r="D36" s="22"/>
      <c r="E36" s="25"/>
      <c r="F36" s="25"/>
      <c r="G36" s="25"/>
      <c r="H36" s="25"/>
      <c r="I36" s="24"/>
      <c r="J36" s="24">
        <f t="shared" si="2"/>
        <v>0</v>
      </c>
      <c r="K36" s="26"/>
    </row>
    <row r="37" spans="1:11" ht="38.1" customHeight="1">
      <c r="A37" s="71" t="s">
        <v>158</v>
      </c>
      <c r="B37" s="71"/>
      <c r="C37" s="71"/>
      <c r="D37" s="71"/>
      <c r="E37" s="71"/>
      <c r="F37" s="71"/>
      <c r="G37" s="71"/>
      <c r="H37" s="71"/>
      <c r="I37" s="71"/>
      <c r="J37" s="52">
        <f>SUM(J33:J36)</f>
        <v>6800000</v>
      </c>
      <c r="K37" s="26"/>
    </row>
    <row r="38" spans="1:11" ht="30" customHeight="1"/>
    <row r="39" spans="1:11" ht="35.1" customHeight="1">
      <c r="A39" s="16" t="s">
        <v>152</v>
      </c>
      <c r="B39" s="34"/>
      <c r="C39" s="35"/>
      <c r="D39" s="35"/>
      <c r="E39" s="19"/>
      <c r="F39" s="19"/>
      <c r="G39" s="19"/>
      <c r="H39" s="19"/>
      <c r="I39" s="18"/>
      <c r="J39" s="18"/>
      <c r="K39" s="20"/>
    </row>
    <row r="40" spans="1:11" ht="38.25" customHeight="1">
      <c r="A40" s="21" t="s">
        <v>19</v>
      </c>
      <c r="B40" s="21" t="s">
        <v>20</v>
      </c>
      <c r="C40" s="21" t="s">
        <v>21</v>
      </c>
      <c r="D40" s="21" t="s">
        <v>22</v>
      </c>
      <c r="E40" s="21" t="s">
        <v>5</v>
      </c>
      <c r="F40" s="21" t="s">
        <v>8</v>
      </c>
      <c r="G40" s="21" t="s">
        <v>6</v>
      </c>
      <c r="H40" s="21" t="s">
        <v>8</v>
      </c>
      <c r="I40" s="21" t="s">
        <v>7</v>
      </c>
      <c r="J40" s="21" t="s">
        <v>23</v>
      </c>
      <c r="K40" s="21" t="s">
        <v>24</v>
      </c>
    </row>
    <row r="41" spans="1:11" ht="35.1" customHeight="1">
      <c r="A41" s="28" t="s">
        <v>157</v>
      </c>
      <c r="B41" s="29" t="s">
        <v>47</v>
      </c>
      <c r="C41" s="22" t="s">
        <v>48</v>
      </c>
      <c r="D41" s="22" t="s">
        <v>50</v>
      </c>
      <c r="E41" s="25">
        <v>10</v>
      </c>
      <c r="F41" s="25" t="s">
        <v>28</v>
      </c>
      <c r="G41" s="25">
        <v>1</v>
      </c>
      <c r="H41" s="25" t="s">
        <v>44</v>
      </c>
      <c r="I41" s="24">
        <v>5000</v>
      </c>
      <c r="J41" s="24">
        <f>+E41*G41*I41</f>
        <v>50000</v>
      </c>
      <c r="K41" s="22" t="s">
        <v>52</v>
      </c>
    </row>
    <row r="42" spans="1:11" ht="35.1" customHeight="1">
      <c r="A42" s="30"/>
      <c r="B42" s="31"/>
      <c r="C42" s="22" t="s">
        <v>49</v>
      </c>
      <c r="D42" s="22" t="s">
        <v>51</v>
      </c>
      <c r="E42" s="25">
        <v>20</v>
      </c>
      <c r="F42" s="25" t="s">
        <v>28</v>
      </c>
      <c r="G42" s="25">
        <v>2</v>
      </c>
      <c r="H42" s="25" t="s">
        <v>44</v>
      </c>
      <c r="I42" s="24">
        <v>10000</v>
      </c>
      <c r="J42" s="24">
        <f>+E42*G42*I42</f>
        <v>400000</v>
      </c>
      <c r="K42" s="22" t="s">
        <v>53</v>
      </c>
    </row>
    <row r="43" spans="1:11" ht="35.1" customHeight="1">
      <c r="A43" s="32"/>
      <c r="B43" s="33"/>
      <c r="C43" s="22"/>
      <c r="D43" s="22"/>
      <c r="E43" s="25"/>
      <c r="F43" s="25"/>
      <c r="G43" s="25"/>
      <c r="H43" s="25"/>
      <c r="I43" s="24"/>
      <c r="J43" s="24">
        <f t="shared" ref="J43:J44" si="3">+E43*G43*I43</f>
        <v>0</v>
      </c>
      <c r="K43" s="22"/>
    </row>
    <row r="44" spans="1:11" ht="35.1" customHeight="1">
      <c r="A44" s="32"/>
      <c r="B44" s="33"/>
      <c r="C44" s="22"/>
      <c r="D44" s="22"/>
      <c r="E44" s="25"/>
      <c r="F44" s="25"/>
      <c r="G44" s="25"/>
      <c r="H44" s="25"/>
      <c r="I44" s="24"/>
      <c r="J44" s="24">
        <f t="shared" si="3"/>
        <v>0</v>
      </c>
      <c r="K44" s="26"/>
    </row>
    <row r="45" spans="1:11" ht="35.1" customHeight="1">
      <c r="A45" s="71" t="s">
        <v>160</v>
      </c>
      <c r="B45" s="71"/>
      <c r="C45" s="71"/>
      <c r="D45" s="71"/>
      <c r="E45" s="71"/>
      <c r="F45" s="71"/>
      <c r="G45" s="71"/>
      <c r="H45" s="71"/>
      <c r="I45" s="71"/>
      <c r="J45" s="52">
        <f>SUM(J41:J44)</f>
        <v>450000</v>
      </c>
      <c r="K45" s="26"/>
    </row>
    <row r="46" spans="1:11" ht="22.5" customHeight="1"/>
    <row r="47" spans="1:11" ht="35.1" customHeight="1">
      <c r="A47" s="16" t="s">
        <v>155</v>
      </c>
      <c r="B47" s="17"/>
      <c r="C47" s="18"/>
      <c r="D47" s="18"/>
      <c r="E47" s="19"/>
      <c r="F47" s="19"/>
      <c r="G47" s="19"/>
      <c r="H47" s="19"/>
      <c r="I47" s="18"/>
      <c r="J47" s="18"/>
      <c r="K47" s="20"/>
    </row>
    <row r="48" spans="1:11" ht="35.1" customHeight="1">
      <c r="A48" s="21" t="s">
        <v>19</v>
      </c>
      <c r="B48" s="21" t="s">
        <v>20</v>
      </c>
      <c r="C48" s="21" t="s">
        <v>21</v>
      </c>
      <c r="D48" s="21" t="s">
        <v>22</v>
      </c>
      <c r="E48" s="21" t="s">
        <v>5</v>
      </c>
      <c r="F48" s="21" t="s">
        <v>8</v>
      </c>
      <c r="G48" s="21" t="s">
        <v>6</v>
      </c>
      <c r="H48" s="21" t="s">
        <v>8</v>
      </c>
      <c r="I48" s="21" t="s">
        <v>7</v>
      </c>
      <c r="J48" s="21" t="s">
        <v>23</v>
      </c>
      <c r="K48" s="21" t="s">
        <v>24</v>
      </c>
    </row>
    <row r="49" spans="1:11" ht="35.1" customHeight="1">
      <c r="A49" s="28" t="s">
        <v>156</v>
      </c>
      <c r="B49" s="29" t="s">
        <v>54</v>
      </c>
      <c r="C49" s="22" t="s">
        <v>55</v>
      </c>
      <c r="D49" s="22" t="s">
        <v>56</v>
      </c>
      <c r="E49" s="25">
        <v>500</v>
      </c>
      <c r="F49" s="25" t="s">
        <v>28</v>
      </c>
      <c r="G49" s="25">
        <v>1</v>
      </c>
      <c r="H49" s="25" t="s">
        <v>44</v>
      </c>
      <c r="I49" s="24">
        <v>5000</v>
      </c>
      <c r="J49" s="24">
        <f>+E49*G49*I49</f>
        <v>2500000</v>
      </c>
      <c r="K49" s="22" t="s">
        <v>57</v>
      </c>
    </row>
    <row r="50" spans="1:11" ht="35.1" customHeight="1">
      <c r="A50" s="30"/>
      <c r="B50" s="31" t="s">
        <v>62</v>
      </c>
      <c r="C50" s="22" t="s">
        <v>63</v>
      </c>
      <c r="D50" s="22" t="s">
        <v>64</v>
      </c>
      <c r="E50" s="25">
        <v>3</v>
      </c>
      <c r="F50" s="25" t="s">
        <v>67</v>
      </c>
      <c r="G50" s="25">
        <v>2</v>
      </c>
      <c r="H50" s="25" t="s">
        <v>44</v>
      </c>
      <c r="I50" s="24">
        <v>50000</v>
      </c>
      <c r="J50" s="24">
        <f>+E50*G50*I50</f>
        <v>300000</v>
      </c>
      <c r="K50" s="22" t="s">
        <v>70</v>
      </c>
    </row>
    <row r="51" spans="1:11" ht="35.1" customHeight="1">
      <c r="A51" s="32"/>
      <c r="B51" s="33"/>
      <c r="C51" s="22"/>
      <c r="D51" s="22" t="s">
        <v>65</v>
      </c>
      <c r="E51" s="25">
        <v>1</v>
      </c>
      <c r="F51" s="25" t="s">
        <v>68</v>
      </c>
      <c r="G51" s="25">
        <v>1</v>
      </c>
      <c r="H51" s="25" t="s">
        <v>44</v>
      </c>
      <c r="I51" s="24">
        <v>20000</v>
      </c>
      <c r="J51" s="24">
        <f t="shared" ref="J51:J52" si="4">+E51*G51*I51</f>
        <v>20000</v>
      </c>
      <c r="K51" s="22" t="s">
        <v>71</v>
      </c>
    </row>
    <row r="52" spans="1:11" ht="35.1" customHeight="1">
      <c r="A52" s="32"/>
      <c r="B52" s="33"/>
      <c r="C52" s="22"/>
      <c r="D52" s="22" t="s">
        <v>66</v>
      </c>
      <c r="E52" s="25">
        <v>5</v>
      </c>
      <c r="F52" s="25" t="s">
        <v>69</v>
      </c>
      <c r="G52" s="25">
        <v>1</v>
      </c>
      <c r="H52" s="25" t="s">
        <v>44</v>
      </c>
      <c r="I52" s="24">
        <v>15000</v>
      </c>
      <c r="J52" s="24">
        <f t="shared" si="4"/>
        <v>75000</v>
      </c>
      <c r="K52" s="22" t="s">
        <v>72</v>
      </c>
    </row>
    <row r="53" spans="1:11" ht="35.1" customHeight="1">
      <c r="A53" s="71" t="s">
        <v>161</v>
      </c>
      <c r="B53" s="71"/>
      <c r="C53" s="71"/>
      <c r="D53" s="71"/>
      <c r="E53" s="71"/>
      <c r="F53" s="71"/>
      <c r="G53" s="71"/>
      <c r="H53" s="71"/>
      <c r="I53" s="71"/>
      <c r="J53" s="52">
        <f>SUM(J49:J52)</f>
        <v>2895000</v>
      </c>
      <c r="K53" s="26"/>
    </row>
    <row r="54" spans="1:11" ht="35.1" customHeight="1"/>
    <row r="55" spans="1:11" ht="35.1" customHeight="1">
      <c r="A55" s="16" t="s">
        <v>162</v>
      </c>
      <c r="B55" s="17"/>
      <c r="C55" s="18"/>
      <c r="D55" s="18"/>
      <c r="E55" s="19"/>
      <c r="F55" s="19"/>
      <c r="G55" s="19"/>
      <c r="H55" s="19"/>
      <c r="I55" s="18"/>
      <c r="J55" s="18"/>
      <c r="K55" s="20"/>
    </row>
    <row r="56" spans="1:11" ht="35.1" customHeight="1">
      <c r="A56" s="21" t="s">
        <v>19</v>
      </c>
      <c r="B56" s="21" t="s">
        <v>20</v>
      </c>
      <c r="C56" s="21" t="s">
        <v>21</v>
      </c>
      <c r="D56" s="21" t="s">
        <v>22</v>
      </c>
      <c r="E56" s="21" t="s">
        <v>5</v>
      </c>
      <c r="F56" s="21" t="s">
        <v>8</v>
      </c>
      <c r="G56" s="21" t="s">
        <v>6</v>
      </c>
      <c r="H56" s="21" t="s">
        <v>8</v>
      </c>
      <c r="I56" s="21" t="s">
        <v>7</v>
      </c>
      <c r="J56" s="21" t="s">
        <v>23</v>
      </c>
      <c r="K56" s="21" t="s">
        <v>24</v>
      </c>
    </row>
    <row r="57" spans="1:11" ht="35.1" customHeight="1">
      <c r="A57" s="28" t="s">
        <v>163</v>
      </c>
      <c r="B57" s="36" t="s">
        <v>58</v>
      </c>
      <c r="C57" s="22" t="s">
        <v>59</v>
      </c>
      <c r="D57" s="22" t="s">
        <v>60</v>
      </c>
      <c r="E57" s="25">
        <v>10</v>
      </c>
      <c r="F57" s="25" t="s">
        <v>28</v>
      </c>
      <c r="G57" s="25">
        <v>1</v>
      </c>
      <c r="H57" s="25" t="s">
        <v>44</v>
      </c>
      <c r="I57" s="24">
        <v>1000000</v>
      </c>
      <c r="J57" s="24">
        <f>+E57*G57*I57</f>
        <v>10000000</v>
      </c>
      <c r="K57" s="22" t="s">
        <v>61</v>
      </c>
    </row>
    <row r="58" spans="1:11" ht="35.1" customHeight="1">
      <c r="A58" s="30"/>
      <c r="B58" s="31"/>
      <c r="C58" s="22"/>
      <c r="D58" s="22"/>
      <c r="E58" s="25"/>
      <c r="F58" s="25"/>
      <c r="G58" s="25"/>
      <c r="H58" s="25"/>
      <c r="I58" s="24"/>
      <c r="J58" s="24">
        <f>+E58*G58*I58</f>
        <v>0</v>
      </c>
      <c r="K58" s="22"/>
    </row>
    <row r="59" spans="1:11" ht="35.1" customHeight="1">
      <c r="A59" s="32"/>
      <c r="B59" s="33"/>
      <c r="C59" s="22"/>
      <c r="D59" s="22"/>
      <c r="E59" s="25"/>
      <c r="F59" s="25"/>
      <c r="G59" s="25"/>
      <c r="H59" s="25"/>
      <c r="I59" s="24"/>
      <c r="J59" s="24">
        <f t="shared" ref="J59:J60" si="5">+E59*G59*I59</f>
        <v>0</v>
      </c>
      <c r="K59" s="22"/>
    </row>
    <row r="60" spans="1:11" ht="35.1" customHeight="1">
      <c r="A60" s="32"/>
      <c r="B60" s="33"/>
      <c r="C60" s="22"/>
      <c r="D60" s="22"/>
      <c r="E60" s="25"/>
      <c r="F60" s="25"/>
      <c r="G60" s="25"/>
      <c r="H60" s="25"/>
      <c r="I60" s="24"/>
      <c r="J60" s="24">
        <f t="shared" si="5"/>
        <v>0</v>
      </c>
      <c r="K60" s="26"/>
    </row>
    <row r="61" spans="1:11" ht="35.1" customHeight="1">
      <c r="A61" s="71" t="s">
        <v>164</v>
      </c>
      <c r="B61" s="71"/>
      <c r="C61" s="71"/>
      <c r="D61" s="71"/>
      <c r="E61" s="71"/>
      <c r="F61" s="71"/>
      <c r="G61" s="71"/>
      <c r="H61" s="71"/>
      <c r="I61" s="71"/>
      <c r="J61" s="52">
        <f>SUM(J57:J60)</f>
        <v>10000000</v>
      </c>
      <c r="K61" s="53"/>
    </row>
    <row r="62" spans="1:11" ht="50.1" customHeight="1">
      <c r="A62" s="16" t="s">
        <v>165</v>
      </c>
      <c r="B62" s="17"/>
      <c r="C62" s="18"/>
      <c r="D62" s="18"/>
      <c r="E62" s="19"/>
      <c r="F62" s="19"/>
      <c r="G62" s="19"/>
      <c r="H62" s="19"/>
      <c r="I62" s="18"/>
      <c r="J62" s="18"/>
      <c r="K62" s="20"/>
    </row>
    <row r="63" spans="1:11" ht="50.1" customHeight="1">
      <c r="A63" s="16" t="s">
        <v>115</v>
      </c>
      <c r="B63" s="17"/>
      <c r="C63" s="18"/>
      <c r="D63" s="18"/>
      <c r="E63" s="19"/>
      <c r="F63" s="19"/>
      <c r="G63" s="19"/>
      <c r="H63" s="19"/>
      <c r="I63" s="18"/>
      <c r="J63" s="18"/>
      <c r="K63" s="20"/>
    </row>
    <row r="64" spans="1:11" ht="50.1" customHeight="1">
      <c r="A64" s="21" t="s">
        <v>19</v>
      </c>
      <c r="B64" s="21" t="s">
        <v>20</v>
      </c>
      <c r="C64" s="21" t="s">
        <v>21</v>
      </c>
      <c r="D64" s="21" t="s">
        <v>22</v>
      </c>
      <c r="E64" s="21" t="s">
        <v>5</v>
      </c>
      <c r="F64" s="21" t="s">
        <v>8</v>
      </c>
      <c r="G64" s="21" t="s">
        <v>6</v>
      </c>
      <c r="H64" s="21" t="s">
        <v>8</v>
      </c>
      <c r="I64" s="21" t="s">
        <v>7</v>
      </c>
      <c r="J64" s="21" t="s">
        <v>23</v>
      </c>
      <c r="K64" s="21" t="s">
        <v>24</v>
      </c>
    </row>
    <row r="65" spans="1:11" ht="50.1" customHeight="1">
      <c r="A65" s="28" t="s">
        <v>166</v>
      </c>
      <c r="B65" s="36" t="s">
        <v>97</v>
      </c>
      <c r="C65" s="40" t="s">
        <v>98</v>
      </c>
      <c r="D65" s="40" t="s">
        <v>99</v>
      </c>
      <c r="E65" s="23">
        <v>1</v>
      </c>
      <c r="F65" s="23" t="s">
        <v>100</v>
      </c>
      <c r="G65" s="23">
        <v>1</v>
      </c>
      <c r="H65" s="23" t="s">
        <v>44</v>
      </c>
      <c r="I65" s="24">
        <v>600000</v>
      </c>
      <c r="J65" s="24">
        <f>+E65*G65*I65</f>
        <v>600000</v>
      </c>
      <c r="K65" s="22" t="s">
        <v>101</v>
      </c>
    </row>
    <row r="66" spans="1:11" ht="50.1" customHeight="1">
      <c r="A66" s="30"/>
      <c r="B66" s="31"/>
      <c r="C66" s="22"/>
      <c r="D66" s="22"/>
      <c r="E66" s="25"/>
      <c r="F66" s="25"/>
      <c r="G66" s="25"/>
      <c r="H66" s="25"/>
      <c r="I66" s="24"/>
      <c r="J66" s="24">
        <f>+E66*G66*I66</f>
        <v>0</v>
      </c>
      <c r="K66" s="22"/>
    </row>
    <row r="67" spans="1:11" ht="50.1" customHeight="1">
      <c r="A67" s="32"/>
      <c r="B67" s="33"/>
      <c r="C67" s="22"/>
      <c r="D67" s="22"/>
      <c r="E67" s="25"/>
      <c r="F67" s="25"/>
      <c r="G67" s="25"/>
      <c r="H67" s="25"/>
      <c r="I67" s="24"/>
      <c r="J67" s="24">
        <f t="shared" ref="J67:J68" si="6">+E67*G67*I67</f>
        <v>0</v>
      </c>
      <c r="K67" s="22"/>
    </row>
    <row r="68" spans="1:11" ht="50.1" customHeight="1">
      <c r="A68" s="32"/>
      <c r="B68" s="33"/>
      <c r="C68" s="22"/>
      <c r="D68" s="22"/>
      <c r="E68" s="25"/>
      <c r="F68" s="25"/>
      <c r="G68" s="25"/>
      <c r="H68" s="25"/>
      <c r="I68" s="24"/>
      <c r="J68" s="24">
        <f t="shared" si="6"/>
        <v>0</v>
      </c>
      <c r="K68" s="26"/>
    </row>
    <row r="69" spans="1:11" ht="50.1" customHeight="1">
      <c r="A69" s="70" t="s">
        <v>167</v>
      </c>
      <c r="B69" s="70"/>
      <c r="C69" s="70"/>
      <c r="D69" s="70"/>
      <c r="E69" s="70"/>
      <c r="F69" s="70"/>
      <c r="G69" s="70"/>
      <c r="H69" s="70"/>
      <c r="I69" s="70"/>
      <c r="J69" s="27">
        <f>SUM(J65:J68)</f>
        <v>600000</v>
      </c>
      <c r="K69" s="26"/>
    </row>
    <row r="70" spans="1:11" ht="50.1" customHeight="1"/>
    <row r="71" spans="1:11" ht="50.1" customHeight="1">
      <c r="A71" s="16" t="s">
        <v>168</v>
      </c>
      <c r="B71" s="17"/>
      <c r="C71" s="18"/>
      <c r="D71" s="18"/>
      <c r="E71" s="19"/>
      <c r="F71" s="19"/>
      <c r="G71" s="19"/>
      <c r="H71" s="19"/>
      <c r="I71" s="18"/>
      <c r="J71" s="18"/>
      <c r="K71" s="20"/>
    </row>
    <row r="72" spans="1:11" ht="50.1" customHeight="1">
      <c r="A72" s="21" t="s">
        <v>19</v>
      </c>
      <c r="B72" s="21" t="s">
        <v>20</v>
      </c>
      <c r="C72" s="21" t="s">
        <v>21</v>
      </c>
      <c r="D72" s="21" t="s">
        <v>22</v>
      </c>
      <c r="E72" s="21" t="s">
        <v>5</v>
      </c>
      <c r="F72" s="21" t="s">
        <v>8</v>
      </c>
      <c r="G72" s="21" t="s">
        <v>6</v>
      </c>
      <c r="H72" s="21" t="s">
        <v>8</v>
      </c>
      <c r="I72" s="21" t="s">
        <v>7</v>
      </c>
      <c r="J72" s="21" t="s">
        <v>23</v>
      </c>
      <c r="K72" s="21" t="s">
        <v>24</v>
      </c>
    </row>
    <row r="73" spans="1:11" ht="50.1" customHeight="1">
      <c r="A73" s="28" t="s">
        <v>169</v>
      </c>
      <c r="B73" s="36" t="s">
        <v>73</v>
      </c>
      <c r="C73" s="22" t="s">
        <v>74</v>
      </c>
      <c r="D73" s="22" t="s">
        <v>76</v>
      </c>
      <c r="E73" s="25">
        <v>10</v>
      </c>
      <c r="F73" s="25" t="s">
        <v>12</v>
      </c>
      <c r="G73" s="25">
        <v>3</v>
      </c>
      <c r="H73" s="25" t="s">
        <v>44</v>
      </c>
      <c r="I73" s="24">
        <v>80000</v>
      </c>
      <c r="J73" s="24">
        <f>+E73*G73*I73</f>
        <v>2400000</v>
      </c>
      <c r="K73" s="22" t="s">
        <v>75</v>
      </c>
    </row>
    <row r="74" spans="1:11" ht="50.1" customHeight="1">
      <c r="A74" s="28" t="s">
        <v>170</v>
      </c>
      <c r="B74" s="36"/>
      <c r="C74" s="22" t="s">
        <v>74</v>
      </c>
      <c r="D74" s="22" t="s">
        <v>76</v>
      </c>
      <c r="E74" s="25">
        <v>20</v>
      </c>
      <c r="F74" s="25" t="s">
        <v>12</v>
      </c>
      <c r="G74" s="25">
        <v>2</v>
      </c>
      <c r="H74" s="25" t="s">
        <v>44</v>
      </c>
      <c r="I74" s="24">
        <v>80000</v>
      </c>
      <c r="J74" s="24">
        <f t="shared" ref="J74:J75" si="7">+E74*G74*I74</f>
        <v>3200000</v>
      </c>
      <c r="K74" s="22" t="s">
        <v>75</v>
      </c>
    </row>
    <row r="75" spans="1:11" ht="50.1" customHeight="1">
      <c r="A75" s="28" t="s">
        <v>171</v>
      </c>
      <c r="B75" s="36"/>
      <c r="C75" s="22" t="s">
        <v>74</v>
      </c>
      <c r="D75" s="22" t="s">
        <v>76</v>
      </c>
      <c r="E75" s="25">
        <v>7</v>
      </c>
      <c r="F75" s="25" t="s">
        <v>12</v>
      </c>
      <c r="G75" s="25">
        <v>5</v>
      </c>
      <c r="H75" s="25" t="s">
        <v>44</v>
      </c>
      <c r="I75" s="24">
        <v>80000</v>
      </c>
      <c r="J75" s="24">
        <f t="shared" si="7"/>
        <v>2800000</v>
      </c>
      <c r="K75" s="22" t="s">
        <v>75</v>
      </c>
    </row>
    <row r="76" spans="1:11" ht="50.1" customHeight="1">
      <c r="A76" s="70" t="s">
        <v>172</v>
      </c>
      <c r="B76" s="70"/>
      <c r="C76" s="70"/>
      <c r="D76" s="70"/>
      <c r="E76" s="70"/>
      <c r="F76" s="70"/>
      <c r="G76" s="70"/>
      <c r="H76" s="70"/>
      <c r="I76" s="70"/>
      <c r="J76" s="27">
        <f>SUM(J73:J75)</f>
        <v>8400000</v>
      </c>
      <c r="K76" s="26"/>
    </row>
    <row r="77" spans="1:11" ht="38.1" customHeight="1"/>
    <row r="78" spans="1:11" ht="38.1" customHeight="1"/>
    <row r="79" spans="1:11" ht="30" customHeight="1">
      <c r="A79" s="16" t="s">
        <v>173</v>
      </c>
      <c r="B79" s="17"/>
      <c r="C79" s="18"/>
      <c r="D79" s="18"/>
      <c r="E79" s="19"/>
      <c r="F79" s="19"/>
      <c r="G79" s="19"/>
      <c r="H79" s="19"/>
      <c r="I79" s="18"/>
      <c r="J79" s="18"/>
      <c r="K79" s="20"/>
    </row>
    <row r="80" spans="1:11" ht="30" customHeight="1">
      <c r="A80" s="21" t="s">
        <v>19</v>
      </c>
      <c r="B80" s="21" t="s">
        <v>20</v>
      </c>
      <c r="C80" s="21" t="s">
        <v>21</v>
      </c>
      <c r="D80" s="21" t="s">
        <v>22</v>
      </c>
      <c r="E80" s="21" t="s">
        <v>5</v>
      </c>
      <c r="F80" s="21" t="s">
        <v>8</v>
      </c>
      <c r="G80" s="21" t="s">
        <v>6</v>
      </c>
      <c r="H80" s="21" t="s">
        <v>8</v>
      </c>
      <c r="I80" s="21" t="s">
        <v>7</v>
      </c>
      <c r="J80" s="21" t="s">
        <v>23</v>
      </c>
      <c r="K80" s="21" t="s">
        <v>24</v>
      </c>
    </row>
    <row r="81" spans="1:11" ht="30" customHeight="1">
      <c r="A81" s="28" t="s">
        <v>174</v>
      </c>
      <c r="B81" s="36" t="s">
        <v>77</v>
      </c>
      <c r="C81" s="22" t="s">
        <v>78</v>
      </c>
      <c r="D81" s="22" t="s">
        <v>79</v>
      </c>
      <c r="E81" s="25">
        <v>4</v>
      </c>
      <c r="F81" s="25" t="s">
        <v>80</v>
      </c>
      <c r="G81" s="25">
        <v>1</v>
      </c>
      <c r="H81" s="25" t="s">
        <v>44</v>
      </c>
      <c r="I81" s="24">
        <v>2268000</v>
      </c>
      <c r="J81" s="24">
        <f>+E81*G81*I81</f>
        <v>9072000</v>
      </c>
      <c r="K81" s="22" t="s">
        <v>75</v>
      </c>
    </row>
    <row r="82" spans="1:11" ht="30" customHeight="1">
      <c r="A82" s="30"/>
      <c r="B82" s="31"/>
      <c r="C82" s="22"/>
      <c r="D82" s="22" t="s">
        <v>81</v>
      </c>
      <c r="E82" s="25">
        <v>4</v>
      </c>
      <c r="F82" s="25" t="s">
        <v>80</v>
      </c>
      <c r="G82" s="25">
        <v>4</v>
      </c>
      <c r="H82" s="25" t="s">
        <v>85</v>
      </c>
      <c r="I82" s="24">
        <v>420000</v>
      </c>
      <c r="J82" s="24">
        <f t="shared" ref="J82:J84" si="8">+E82*G82*I82</f>
        <v>6720000</v>
      </c>
      <c r="K82" s="22" t="s">
        <v>75</v>
      </c>
    </row>
    <row r="83" spans="1:11" ht="30" customHeight="1">
      <c r="A83" s="32"/>
      <c r="B83" s="33"/>
      <c r="C83" s="22"/>
      <c r="D83" s="22" t="s">
        <v>82</v>
      </c>
      <c r="E83" s="25">
        <v>4</v>
      </c>
      <c r="F83" s="25" t="s">
        <v>80</v>
      </c>
      <c r="G83" s="25">
        <v>2</v>
      </c>
      <c r="H83" s="25" t="s">
        <v>44</v>
      </c>
      <c r="I83" s="24">
        <v>256000</v>
      </c>
      <c r="J83" s="24">
        <f t="shared" si="8"/>
        <v>2048000</v>
      </c>
      <c r="K83" s="22"/>
    </row>
    <row r="84" spans="1:11" ht="30" customHeight="1">
      <c r="A84" s="32"/>
      <c r="B84" s="33"/>
      <c r="C84" s="22"/>
      <c r="D84" s="22" t="s">
        <v>139</v>
      </c>
      <c r="E84" s="25">
        <v>2</v>
      </c>
      <c r="F84" s="25" t="s">
        <v>84</v>
      </c>
      <c r="G84" s="25">
        <v>3</v>
      </c>
      <c r="H84" s="25" t="s">
        <v>12</v>
      </c>
      <c r="I84" s="24">
        <v>1384000</v>
      </c>
      <c r="J84" s="24">
        <f t="shared" si="8"/>
        <v>8304000</v>
      </c>
      <c r="K84" s="22"/>
    </row>
    <row r="85" spans="1:11" ht="30" customHeight="1">
      <c r="A85" s="32"/>
      <c r="B85" s="33"/>
      <c r="C85" s="22"/>
      <c r="D85" s="22" t="s">
        <v>83</v>
      </c>
      <c r="E85" s="25">
        <v>2</v>
      </c>
      <c r="F85" s="25" t="s">
        <v>84</v>
      </c>
      <c r="G85" s="25">
        <v>3</v>
      </c>
      <c r="H85" s="25" t="s">
        <v>12</v>
      </c>
      <c r="I85" s="24">
        <v>845000</v>
      </c>
      <c r="J85" s="24">
        <f t="shared" ref="J85" si="9">+E85*G85*I85</f>
        <v>5070000</v>
      </c>
      <c r="K85" s="22"/>
    </row>
    <row r="86" spans="1:11" ht="30" customHeight="1">
      <c r="A86" s="91" t="s">
        <v>178</v>
      </c>
      <c r="B86" s="92"/>
      <c r="C86" s="92"/>
      <c r="D86" s="92"/>
      <c r="E86" s="92"/>
      <c r="F86" s="92"/>
      <c r="G86" s="92"/>
      <c r="H86" s="92"/>
      <c r="I86" s="93"/>
      <c r="J86" s="41">
        <f>SUM(J81:J85)</f>
        <v>31214000</v>
      </c>
      <c r="K86" s="22"/>
    </row>
    <row r="87" spans="1:11" ht="30" customHeight="1">
      <c r="A87" s="28" t="s">
        <v>175</v>
      </c>
      <c r="B87" s="36" t="s">
        <v>86</v>
      </c>
      <c r="C87" s="22" t="s">
        <v>78</v>
      </c>
      <c r="D87" s="22" t="s">
        <v>87</v>
      </c>
      <c r="E87" s="25">
        <v>4</v>
      </c>
      <c r="F87" s="25" t="s">
        <v>80</v>
      </c>
      <c r="G87" s="25">
        <v>1</v>
      </c>
      <c r="H87" s="25" t="s">
        <v>44</v>
      </c>
      <c r="I87" s="24">
        <v>6664000</v>
      </c>
      <c r="J87" s="24">
        <f>+E87*G87*I87</f>
        <v>26656000</v>
      </c>
      <c r="K87" s="22" t="s">
        <v>88</v>
      </c>
    </row>
    <row r="88" spans="1:11" ht="30" customHeight="1">
      <c r="A88" s="32"/>
      <c r="B88" s="31"/>
      <c r="C88" s="22"/>
      <c r="D88" s="22" t="s">
        <v>81</v>
      </c>
      <c r="E88" s="25">
        <v>4</v>
      </c>
      <c r="F88" s="25" t="s">
        <v>80</v>
      </c>
      <c r="G88" s="25">
        <v>4</v>
      </c>
      <c r="H88" s="25" t="s">
        <v>85</v>
      </c>
      <c r="I88" s="24">
        <v>430000</v>
      </c>
      <c r="J88" s="24">
        <f t="shared" ref="J88:J91" si="10">+E88*G88*I88</f>
        <v>6880000</v>
      </c>
      <c r="K88" s="22" t="s">
        <v>88</v>
      </c>
    </row>
    <row r="89" spans="1:11" ht="30" customHeight="1">
      <c r="A89" s="32"/>
      <c r="B89" s="33"/>
      <c r="C89" s="22"/>
      <c r="D89" s="22" t="s">
        <v>82</v>
      </c>
      <c r="E89" s="25">
        <v>4</v>
      </c>
      <c r="F89" s="25" t="s">
        <v>80</v>
      </c>
      <c r="G89" s="25">
        <v>2</v>
      </c>
      <c r="H89" s="25" t="s">
        <v>44</v>
      </c>
      <c r="I89" s="24">
        <v>256000</v>
      </c>
      <c r="J89" s="24">
        <f t="shared" si="10"/>
        <v>2048000</v>
      </c>
      <c r="K89" s="22" t="s">
        <v>88</v>
      </c>
    </row>
    <row r="90" spans="1:11" ht="30" customHeight="1">
      <c r="A90" s="32"/>
      <c r="B90" s="33"/>
      <c r="C90" s="22"/>
      <c r="D90" s="22" t="s">
        <v>83</v>
      </c>
      <c r="E90" s="25">
        <v>2</v>
      </c>
      <c r="F90" s="25" t="s">
        <v>84</v>
      </c>
      <c r="G90" s="25">
        <v>3</v>
      </c>
      <c r="H90" s="25" t="s">
        <v>12</v>
      </c>
      <c r="I90" s="24">
        <v>1160000</v>
      </c>
      <c r="J90" s="24">
        <f t="shared" si="10"/>
        <v>6960000</v>
      </c>
      <c r="K90" s="22" t="s">
        <v>88</v>
      </c>
    </row>
    <row r="91" spans="1:11" ht="30" customHeight="1">
      <c r="A91" s="9"/>
      <c r="B91" s="33"/>
      <c r="C91" s="22"/>
      <c r="D91" s="22" t="s">
        <v>83</v>
      </c>
      <c r="E91" s="25">
        <v>2</v>
      </c>
      <c r="F91" s="25" t="s">
        <v>84</v>
      </c>
      <c r="G91" s="25">
        <v>3</v>
      </c>
      <c r="H91" s="25" t="s">
        <v>12</v>
      </c>
      <c r="I91" s="24">
        <v>605000</v>
      </c>
      <c r="J91" s="24">
        <f t="shared" si="10"/>
        <v>3630000</v>
      </c>
      <c r="K91" s="22" t="s">
        <v>88</v>
      </c>
    </row>
    <row r="92" spans="1:11" ht="30" customHeight="1">
      <c r="A92" s="90" t="s">
        <v>177</v>
      </c>
      <c r="B92" s="90"/>
      <c r="C92" s="90"/>
      <c r="D92" s="90"/>
      <c r="E92" s="90"/>
      <c r="F92" s="90"/>
      <c r="G92" s="90"/>
      <c r="H92" s="90"/>
      <c r="I92" s="90"/>
      <c r="J92" s="41">
        <f>SUM(J87:J91)</f>
        <v>46174000</v>
      </c>
      <c r="K92" s="26"/>
    </row>
    <row r="93" spans="1:11" ht="30" customHeight="1">
      <c r="A93" s="89" t="s">
        <v>176</v>
      </c>
      <c r="B93" s="89"/>
      <c r="C93" s="89"/>
      <c r="D93" s="89"/>
      <c r="E93" s="89"/>
      <c r="F93" s="89"/>
      <c r="G93" s="89"/>
      <c r="H93" s="89"/>
      <c r="I93" s="89"/>
      <c r="J93" s="42">
        <f>+J86+J92</f>
        <v>77388000</v>
      </c>
      <c r="K93" s="26"/>
    </row>
    <row r="94" spans="1:11" ht="30" customHeight="1"/>
    <row r="95" spans="1:11" ht="30" customHeight="1">
      <c r="A95" s="16" t="s">
        <v>179</v>
      </c>
      <c r="B95" s="17"/>
      <c r="C95" s="18"/>
      <c r="D95" s="18"/>
      <c r="E95" s="19"/>
      <c r="F95" s="19"/>
      <c r="G95" s="19"/>
      <c r="H95" s="19"/>
      <c r="I95" s="18"/>
      <c r="J95" s="18"/>
      <c r="K95" s="20"/>
    </row>
    <row r="96" spans="1:11" ht="30" customHeight="1">
      <c r="A96" s="21" t="s">
        <v>19</v>
      </c>
      <c r="B96" s="21" t="s">
        <v>20</v>
      </c>
      <c r="C96" s="21" t="s">
        <v>21</v>
      </c>
      <c r="D96" s="21" t="s">
        <v>22</v>
      </c>
      <c r="E96" s="21" t="s">
        <v>5</v>
      </c>
      <c r="F96" s="21" t="s">
        <v>8</v>
      </c>
      <c r="G96" s="21" t="s">
        <v>6</v>
      </c>
      <c r="H96" s="21" t="s">
        <v>8</v>
      </c>
      <c r="I96" s="21" t="s">
        <v>7</v>
      </c>
      <c r="J96" s="21" t="s">
        <v>23</v>
      </c>
      <c r="K96" s="21" t="s">
        <v>24</v>
      </c>
    </row>
    <row r="97" spans="1:11" ht="30" customHeight="1">
      <c r="A97" s="28" t="s">
        <v>180</v>
      </c>
      <c r="B97" s="36" t="s">
        <v>91</v>
      </c>
      <c r="C97" s="22" t="s">
        <v>93</v>
      </c>
      <c r="D97" s="22" t="s">
        <v>89</v>
      </c>
      <c r="E97" s="25">
        <v>15</v>
      </c>
      <c r="F97" s="25" t="s">
        <v>90</v>
      </c>
      <c r="G97" s="25">
        <v>3</v>
      </c>
      <c r="H97" s="25" t="s">
        <v>44</v>
      </c>
      <c r="I97" s="24">
        <v>54000</v>
      </c>
      <c r="J97" s="24">
        <f>+E97*G97*I97</f>
        <v>2430000</v>
      </c>
      <c r="K97" s="22" t="s">
        <v>96</v>
      </c>
    </row>
    <row r="98" spans="1:11" ht="30" customHeight="1">
      <c r="A98" s="30"/>
      <c r="B98" s="31"/>
      <c r="C98" s="22"/>
      <c r="D98" s="22" t="s">
        <v>92</v>
      </c>
      <c r="E98" s="25">
        <v>15</v>
      </c>
      <c r="F98" s="25" t="s">
        <v>90</v>
      </c>
      <c r="G98" s="25">
        <v>3</v>
      </c>
      <c r="H98" s="25" t="s">
        <v>44</v>
      </c>
      <c r="I98" s="24">
        <v>20000</v>
      </c>
      <c r="J98" s="24">
        <f>+E98*G98*I98</f>
        <v>900000</v>
      </c>
      <c r="K98" s="22"/>
    </row>
    <row r="99" spans="1:11" ht="30" customHeight="1">
      <c r="A99" s="32"/>
      <c r="B99" s="33"/>
      <c r="C99" s="22"/>
      <c r="D99" s="22"/>
      <c r="E99" s="25"/>
      <c r="F99" s="25"/>
      <c r="G99" s="25"/>
      <c r="H99" s="25"/>
      <c r="I99" s="24"/>
      <c r="J99" s="24"/>
      <c r="K99" s="22"/>
    </row>
    <row r="100" spans="1:11" ht="30" customHeight="1">
      <c r="A100" s="32" t="s">
        <v>181</v>
      </c>
      <c r="B100" s="36" t="s">
        <v>94</v>
      </c>
      <c r="C100" s="22" t="s">
        <v>95</v>
      </c>
      <c r="D100" s="22" t="s">
        <v>89</v>
      </c>
      <c r="E100" s="25">
        <v>15</v>
      </c>
      <c r="F100" s="25" t="s">
        <v>90</v>
      </c>
      <c r="G100" s="25">
        <v>3</v>
      </c>
      <c r="H100" s="25" t="s">
        <v>44</v>
      </c>
      <c r="I100" s="24">
        <v>54000</v>
      </c>
      <c r="J100" s="24">
        <f>+E100*G100*I100</f>
        <v>2430000</v>
      </c>
      <c r="K100" s="22"/>
    </row>
    <row r="101" spans="1:11" ht="30" customHeight="1">
      <c r="A101" s="32"/>
      <c r="B101" s="31"/>
      <c r="C101" s="22"/>
      <c r="D101" s="22" t="s">
        <v>92</v>
      </c>
      <c r="E101" s="25">
        <v>15</v>
      </c>
      <c r="F101" s="25" t="s">
        <v>90</v>
      </c>
      <c r="G101" s="25">
        <v>3</v>
      </c>
      <c r="H101" s="25" t="s">
        <v>44</v>
      </c>
      <c r="I101" s="24">
        <v>20000</v>
      </c>
      <c r="J101" s="24">
        <f>+E101*G101*I101</f>
        <v>900000</v>
      </c>
      <c r="K101" s="22"/>
    </row>
    <row r="102" spans="1:11" ht="30" customHeight="1">
      <c r="A102" s="32"/>
      <c r="B102" s="33"/>
      <c r="C102" s="22"/>
      <c r="D102" s="22"/>
      <c r="E102" s="25"/>
      <c r="F102" s="25"/>
      <c r="G102" s="25"/>
      <c r="H102" s="25"/>
      <c r="I102" s="24"/>
      <c r="J102" s="24"/>
      <c r="K102" s="22"/>
    </row>
    <row r="103" spans="1:11" ht="30" customHeight="1">
      <c r="A103" s="32"/>
      <c r="B103" s="33"/>
      <c r="C103" s="22"/>
      <c r="D103" s="22"/>
      <c r="E103" s="25"/>
      <c r="F103" s="25"/>
      <c r="G103" s="25"/>
      <c r="H103" s="25"/>
      <c r="I103" s="24"/>
      <c r="J103" s="24"/>
      <c r="K103" s="22"/>
    </row>
    <row r="104" spans="1:11" ht="30" customHeight="1">
      <c r="A104" s="86" t="s">
        <v>13</v>
      </c>
      <c r="B104" s="87"/>
      <c r="C104" s="87"/>
      <c r="D104" s="87"/>
      <c r="E104" s="87"/>
      <c r="F104" s="87"/>
      <c r="G104" s="87"/>
      <c r="H104" s="87"/>
      <c r="I104" s="88"/>
      <c r="J104" s="42">
        <f>SUM(J97:J103)</f>
        <v>6660000</v>
      </c>
      <c r="K104" s="22"/>
    </row>
    <row r="105" spans="1:11" ht="30" customHeight="1">
      <c r="A105" s="80" t="s">
        <v>114</v>
      </c>
      <c r="B105" s="81"/>
      <c r="C105" s="81"/>
      <c r="D105" s="81"/>
      <c r="E105" s="81"/>
      <c r="F105" s="81"/>
      <c r="G105" s="81"/>
      <c r="H105" s="81"/>
      <c r="I105" s="82"/>
      <c r="J105" s="43">
        <f>+J29+J37+J45+J53+J61+J69+J76+J93+J104+J18</f>
        <v>136393000</v>
      </c>
      <c r="K105" s="44"/>
    </row>
    <row r="106" spans="1:11" ht="30" customHeight="1">
      <c r="A106" s="62" t="s">
        <v>140</v>
      </c>
    </row>
    <row r="107" spans="1:11" ht="30" customHeight="1"/>
    <row r="108" spans="1:11" ht="30" customHeight="1">
      <c r="A108" s="45" t="s">
        <v>116</v>
      </c>
      <c r="B108" s="46"/>
      <c r="C108" s="46"/>
      <c r="D108" s="46"/>
      <c r="E108" s="47"/>
      <c r="F108" s="47"/>
      <c r="G108" s="47"/>
      <c r="H108" s="47"/>
      <c r="I108" s="46"/>
      <c r="J108" s="48"/>
      <c r="K108" s="48"/>
    </row>
    <row r="109" spans="1:11" ht="30" customHeight="1">
      <c r="A109" s="83" t="s">
        <v>109</v>
      </c>
      <c r="B109" s="84"/>
      <c r="C109" s="84"/>
      <c r="D109" s="84"/>
      <c r="E109" s="84"/>
      <c r="F109" s="84"/>
      <c r="G109" s="84"/>
      <c r="H109" s="84"/>
      <c r="I109" s="84"/>
      <c r="J109" s="84"/>
      <c r="K109" s="85"/>
    </row>
    <row r="110" spans="1:11" ht="39.75" customHeight="1">
      <c r="A110" s="21" t="s">
        <v>19</v>
      </c>
      <c r="B110" s="21" t="s">
        <v>20</v>
      </c>
      <c r="C110" s="21" t="s">
        <v>21</v>
      </c>
      <c r="D110" s="21" t="s">
        <v>22</v>
      </c>
      <c r="E110" s="21" t="s">
        <v>5</v>
      </c>
      <c r="F110" s="21" t="s">
        <v>8</v>
      </c>
      <c r="G110" s="21" t="s">
        <v>6</v>
      </c>
      <c r="H110" s="21" t="s">
        <v>8</v>
      </c>
      <c r="I110" s="21" t="s">
        <v>7</v>
      </c>
      <c r="J110" s="21" t="s">
        <v>23</v>
      </c>
      <c r="K110" s="21" t="s">
        <v>24</v>
      </c>
    </row>
    <row r="111" spans="1:11" ht="69">
      <c r="A111" s="30" t="s">
        <v>9</v>
      </c>
      <c r="B111" s="49" t="s">
        <v>17</v>
      </c>
      <c r="C111" s="22" t="s">
        <v>102</v>
      </c>
      <c r="D111" s="40" t="s">
        <v>103</v>
      </c>
      <c r="E111" s="23"/>
      <c r="F111" s="23"/>
      <c r="G111" s="23"/>
      <c r="H111" s="23"/>
      <c r="I111" s="50"/>
      <c r="J111" s="24">
        <f>+E111*G111*I111</f>
        <v>0</v>
      </c>
      <c r="K111" s="22" t="s">
        <v>104</v>
      </c>
    </row>
    <row r="112" spans="1:11" ht="96.6">
      <c r="A112" s="30" t="s">
        <v>10</v>
      </c>
      <c r="B112" s="49" t="s">
        <v>105</v>
      </c>
      <c r="C112" s="22" t="s">
        <v>107</v>
      </c>
      <c r="D112" s="40" t="s">
        <v>108</v>
      </c>
      <c r="E112" s="23"/>
      <c r="F112" s="23"/>
      <c r="G112" s="23"/>
      <c r="H112" s="23"/>
      <c r="I112" s="50"/>
      <c r="J112" s="24">
        <f>+E112*G112*I112</f>
        <v>0</v>
      </c>
      <c r="K112" s="22" t="s">
        <v>106</v>
      </c>
    </row>
    <row r="113" spans="1:11" ht="30" customHeight="1">
      <c r="A113" s="70" t="s">
        <v>11</v>
      </c>
      <c r="B113" s="70"/>
      <c r="C113" s="70"/>
      <c r="D113" s="70"/>
      <c r="E113" s="70"/>
      <c r="F113" s="70"/>
      <c r="G113" s="70"/>
      <c r="H113" s="70"/>
      <c r="I113" s="70"/>
      <c r="J113" s="27">
        <f>SUM(J111:J112)</f>
        <v>0</v>
      </c>
      <c r="K113" s="26"/>
    </row>
    <row r="114" spans="1:11" ht="30" customHeight="1">
      <c r="A114" s="80" t="s">
        <v>110</v>
      </c>
      <c r="B114" s="81"/>
      <c r="C114" s="81"/>
      <c r="D114" s="81"/>
      <c r="E114" s="81"/>
      <c r="F114" s="81"/>
      <c r="G114" s="81"/>
      <c r="H114" s="81"/>
      <c r="I114" s="82"/>
      <c r="J114" s="43">
        <f>+J113</f>
        <v>0</v>
      </c>
      <c r="K114" s="51"/>
    </row>
    <row r="115" spans="1:11" ht="30" customHeight="1">
      <c r="A115" s="79" t="s">
        <v>141</v>
      </c>
      <c r="B115" s="79"/>
      <c r="C115" s="79"/>
      <c r="D115" s="79"/>
      <c r="E115" s="79"/>
      <c r="F115" s="79"/>
      <c r="G115" s="79"/>
      <c r="H115" s="79"/>
      <c r="I115" s="79"/>
      <c r="J115" s="79"/>
    </row>
    <row r="116" spans="1:11" ht="30" customHeight="1"/>
    <row r="117" spans="1:11" ht="30" customHeight="1"/>
    <row r="118" spans="1:11" ht="30" customHeight="1"/>
    <row r="119" spans="1:11" ht="30" customHeight="1"/>
    <row r="120" spans="1:11" ht="30" customHeight="1"/>
    <row r="121" spans="1:11" ht="30" customHeight="1"/>
    <row r="122" spans="1:11" ht="30" customHeight="1"/>
    <row r="123" spans="1:11" ht="30" customHeight="1"/>
    <row r="124" spans="1:11" ht="30" customHeight="1"/>
    <row r="125" spans="1:11" ht="30" customHeight="1"/>
    <row r="126" spans="1:11" ht="30" customHeight="1"/>
    <row r="127" spans="1:11" ht="30" customHeight="1"/>
    <row r="128" spans="1:11" ht="30" customHeight="1"/>
    <row r="129" ht="30" customHeight="1"/>
    <row r="130" ht="30" customHeight="1"/>
    <row r="131" ht="30" customHeight="1"/>
    <row r="132" ht="30" customHeight="1"/>
    <row r="133" ht="30" customHeight="1"/>
    <row r="134" ht="30" customHeight="1"/>
    <row r="135" ht="30" customHeight="1"/>
    <row r="136" ht="30" customHeight="1"/>
  </sheetData>
  <mergeCells count="36">
    <mergeCell ref="A18:I18"/>
    <mergeCell ref="O10:Q12"/>
    <mergeCell ref="R10:R12"/>
    <mergeCell ref="B12:C12"/>
    <mergeCell ref="B13:C13"/>
    <mergeCell ref="B14:C14"/>
    <mergeCell ref="B15:C15"/>
    <mergeCell ref="B16:C16"/>
    <mergeCell ref="B17:C17"/>
    <mergeCell ref="A115:J115"/>
    <mergeCell ref="A105:I105"/>
    <mergeCell ref="A114:I114"/>
    <mergeCell ref="A37:I37"/>
    <mergeCell ref="A45:I45"/>
    <mergeCell ref="A109:K109"/>
    <mergeCell ref="A104:I104"/>
    <mergeCell ref="A93:I93"/>
    <mergeCell ref="A92:I92"/>
    <mergeCell ref="A86:I86"/>
    <mergeCell ref="A76:I76"/>
    <mergeCell ref="A113:I113"/>
    <mergeCell ref="A2:J2"/>
    <mergeCell ref="A4:B4"/>
    <mergeCell ref="A3:B3"/>
    <mergeCell ref="A69:I69"/>
    <mergeCell ref="A53:I53"/>
    <mergeCell ref="A61:I61"/>
    <mergeCell ref="A9:B9"/>
    <mergeCell ref="A5:B5"/>
    <mergeCell ref="C5:K5"/>
    <mergeCell ref="A6:B6"/>
    <mergeCell ref="A7:B7"/>
    <mergeCell ref="A8:B8"/>
    <mergeCell ref="A29:I29"/>
    <mergeCell ref="B24:B28"/>
    <mergeCell ref="A24:A28"/>
  </mergeCells>
  <phoneticPr fontId="11" type="noConversion"/>
  <printOptions horizontalCentered="1"/>
  <pageMargins left="7.874015748031496E-2" right="0.31496062992125984" top="0.35433070866141736" bottom="0.11811023622047245" header="0.23622047244094491" footer="0.31496062992125984"/>
  <pageSetup paperSize="9" scale="7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DB66-0B03-437E-971A-6BA0066D0ECC}">
  <sheetPr>
    <tabColor rgb="FFFFC000"/>
  </sheetPr>
  <dimension ref="A1:R136"/>
  <sheetViews>
    <sheetView showGridLines="0" topLeftCell="A107" zoomScale="85" zoomScaleNormal="85" workbookViewId="0">
      <selection activeCell="J106" sqref="J106"/>
    </sheetView>
  </sheetViews>
  <sheetFormatPr defaultColWidth="9.33203125" defaultRowHeight="20.100000000000001" customHeight="1"/>
  <cols>
    <col min="1" max="1" width="5.6640625" style="37" customWidth="1"/>
    <col min="2" max="2" width="23.5546875" style="9" customWidth="1"/>
    <col min="3" max="3" width="23.6640625" style="9" customWidth="1"/>
    <col min="4" max="4" width="27.33203125" style="9" customWidth="1"/>
    <col min="5" max="5" width="9.5546875" style="12" bestFit="1" customWidth="1"/>
    <col min="6" max="6" width="8.88671875" style="12" bestFit="1" customWidth="1"/>
    <col min="7" max="7" width="12" style="12" bestFit="1" customWidth="1"/>
    <col min="8" max="8" width="8.6640625" style="12" customWidth="1"/>
    <col min="9" max="9" width="12.109375" style="9" customWidth="1"/>
    <col min="10" max="10" width="15.6640625" style="38" bestFit="1" customWidth="1"/>
    <col min="11" max="11" width="35" style="39" customWidth="1"/>
    <col min="12" max="16384" width="9.33203125" style="9"/>
  </cols>
  <sheetData>
    <row r="1" spans="1:18" ht="37.5" customHeight="1">
      <c r="A1" s="4" t="s">
        <v>113</v>
      </c>
      <c r="B1" s="5"/>
      <c r="C1" s="5"/>
      <c r="D1" s="5"/>
      <c r="E1" s="6"/>
      <c r="F1" s="6"/>
      <c r="G1" s="6"/>
      <c r="H1" s="6"/>
      <c r="I1" s="7"/>
      <c r="J1" s="8"/>
      <c r="K1" s="8"/>
    </row>
    <row r="2" spans="1:18" ht="42" customHeight="1">
      <c r="A2" s="67" t="s">
        <v>16</v>
      </c>
      <c r="B2" s="67"/>
      <c r="C2" s="67"/>
      <c r="D2" s="67"/>
      <c r="E2" s="67"/>
      <c r="F2" s="67"/>
      <c r="G2" s="67"/>
      <c r="H2" s="67"/>
      <c r="I2" s="67"/>
      <c r="J2" s="68"/>
      <c r="K2" s="10" t="s">
        <v>14</v>
      </c>
    </row>
    <row r="3" spans="1:18" ht="20.100000000000001" customHeight="1">
      <c r="A3" s="69" t="s">
        <v>117</v>
      </c>
      <c r="B3" s="69"/>
      <c r="C3" s="11" t="s">
        <v>2</v>
      </c>
      <c r="D3" s="11"/>
      <c r="I3" s="11"/>
      <c r="J3" s="11"/>
      <c r="K3" s="11"/>
    </row>
    <row r="4" spans="1:18" ht="20.100000000000001" customHeight="1">
      <c r="A4" s="69" t="s">
        <v>0</v>
      </c>
      <c r="B4" s="69"/>
      <c r="C4" s="11" t="s">
        <v>1</v>
      </c>
      <c r="D4" s="11"/>
      <c r="I4" s="11"/>
      <c r="J4" s="11"/>
      <c r="K4" s="11"/>
    </row>
    <row r="5" spans="1:18" ht="20.100000000000001" customHeight="1">
      <c r="A5" s="69" t="s">
        <v>3</v>
      </c>
      <c r="B5" s="69"/>
      <c r="C5" s="72" t="s">
        <v>1</v>
      </c>
      <c r="D5" s="72"/>
      <c r="E5" s="72"/>
      <c r="F5" s="72"/>
      <c r="G5" s="72"/>
      <c r="H5" s="72"/>
      <c r="I5" s="72"/>
      <c r="J5" s="72"/>
      <c r="K5" s="72"/>
    </row>
    <row r="6" spans="1:18" ht="20.100000000000001" customHeight="1">
      <c r="A6" s="69" t="s">
        <v>18</v>
      </c>
      <c r="B6" s="69"/>
      <c r="C6" s="11" t="s">
        <v>1</v>
      </c>
      <c r="D6" s="11"/>
      <c r="I6" s="11"/>
      <c r="J6" s="11"/>
      <c r="K6" s="11"/>
    </row>
    <row r="7" spans="1:18" ht="20.100000000000001" customHeight="1">
      <c r="A7" s="69" t="s">
        <v>145</v>
      </c>
      <c r="B7" s="69"/>
      <c r="C7" s="11" t="s">
        <v>1</v>
      </c>
      <c r="D7" s="11"/>
      <c r="I7" s="11"/>
      <c r="J7" s="11"/>
      <c r="K7" s="11"/>
    </row>
    <row r="8" spans="1:18" ht="20.100000000000001" customHeight="1">
      <c r="A8" s="69" t="s">
        <v>146</v>
      </c>
      <c r="B8" s="69"/>
      <c r="C8" s="11" t="s">
        <v>1</v>
      </c>
      <c r="D8" s="13"/>
      <c r="I8" s="13"/>
      <c r="J8" s="13"/>
      <c r="K8" s="13"/>
    </row>
    <row r="9" spans="1:18" ht="20.100000000000001" customHeight="1" thickBot="1">
      <c r="A9" s="69" t="s">
        <v>4</v>
      </c>
      <c r="B9" s="69"/>
      <c r="C9" s="11" t="s">
        <v>142</v>
      </c>
      <c r="E9" s="14"/>
      <c r="F9" s="14"/>
      <c r="G9" s="14"/>
      <c r="H9" s="14"/>
      <c r="J9" s="9"/>
      <c r="K9" s="9"/>
    </row>
    <row r="10" spans="1:18" ht="20.100000000000001" customHeight="1">
      <c r="A10" s="15"/>
      <c r="B10" s="15"/>
      <c r="C10" s="11"/>
      <c r="E10" s="14"/>
      <c r="F10" s="14"/>
      <c r="G10" s="14"/>
      <c r="H10" s="14"/>
      <c r="J10" s="9"/>
      <c r="K10" s="9"/>
      <c r="O10" s="98"/>
      <c r="P10" s="99"/>
      <c r="Q10" s="100"/>
      <c r="R10" s="101"/>
    </row>
    <row r="11" spans="1:18" ht="37.799999999999997" customHeight="1">
      <c r="A11" s="16" t="s">
        <v>147</v>
      </c>
      <c r="B11" s="17"/>
      <c r="C11" s="18"/>
      <c r="D11" s="18"/>
      <c r="E11" s="19"/>
      <c r="F11" s="19"/>
      <c r="G11" s="19"/>
      <c r="H11" s="19"/>
      <c r="I11" s="18"/>
      <c r="J11" s="18"/>
      <c r="K11" s="20"/>
      <c r="O11" s="102"/>
      <c r="P11" s="103"/>
      <c r="Q11" s="104"/>
      <c r="R11" s="105"/>
    </row>
    <row r="12" spans="1:18" ht="38.1" customHeight="1" thickBot="1">
      <c r="A12" s="21" t="s">
        <v>19</v>
      </c>
      <c r="B12" s="110" t="s">
        <v>20</v>
      </c>
      <c r="C12" s="110"/>
      <c r="D12" s="21" t="s">
        <v>21</v>
      </c>
      <c r="E12" s="21" t="s">
        <v>5</v>
      </c>
      <c r="F12" s="21" t="s">
        <v>8</v>
      </c>
      <c r="G12" s="21" t="s">
        <v>6</v>
      </c>
      <c r="H12" s="21" t="s">
        <v>8</v>
      </c>
      <c r="I12" s="21" t="s">
        <v>7</v>
      </c>
      <c r="J12" s="21" t="s">
        <v>23</v>
      </c>
      <c r="K12" s="21" t="s">
        <v>24</v>
      </c>
      <c r="O12" s="106"/>
      <c r="P12" s="107"/>
      <c r="Q12" s="108"/>
      <c r="R12" s="109"/>
    </row>
    <row r="13" spans="1:18" ht="38.1" customHeight="1">
      <c r="A13" s="30" t="s">
        <v>9</v>
      </c>
      <c r="B13" s="111" t="s">
        <v>184</v>
      </c>
      <c r="C13" s="111"/>
      <c r="D13" s="22" t="s">
        <v>30</v>
      </c>
      <c r="E13" s="23"/>
      <c r="F13" s="23"/>
      <c r="G13" s="23"/>
      <c r="H13" s="23"/>
      <c r="I13" s="24"/>
      <c r="J13" s="24"/>
      <c r="K13" s="22"/>
    </row>
    <row r="14" spans="1:18" ht="38.1" customHeight="1">
      <c r="A14" s="21">
        <v>1</v>
      </c>
      <c r="B14" s="111" t="s">
        <v>186</v>
      </c>
      <c r="C14" s="111"/>
      <c r="D14" s="22" t="s">
        <v>185</v>
      </c>
      <c r="E14" s="23">
        <v>2</v>
      </c>
      <c r="F14" s="23" t="s">
        <v>187</v>
      </c>
      <c r="G14" s="23">
        <v>12</v>
      </c>
      <c r="H14" s="23" t="s">
        <v>188</v>
      </c>
      <c r="I14" s="24">
        <v>820000</v>
      </c>
      <c r="J14" s="24">
        <f>+E14*G14*I14</f>
        <v>19680000</v>
      </c>
      <c r="K14" s="22"/>
    </row>
    <row r="15" spans="1:18" ht="38.1" customHeight="1">
      <c r="A15" s="30"/>
      <c r="B15" s="111"/>
      <c r="C15" s="111"/>
      <c r="D15" s="22"/>
      <c r="E15" s="23"/>
      <c r="F15" s="23"/>
      <c r="G15" s="23"/>
      <c r="H15" s="23"/>
      <c r="I15" s="24"/>
      <c r="J15" s="24"/>
      <c r="K15" s="22"/>
    </row>
    <row r="16" spans="1:18" ht="38.1" customHeight="1">
      <c r="A16" s="30"/>
      <c r="B16" s="111"/>
      <c r="C16" s="111"/>
      <c r="D16" s="22"/>
      <c r="E16" s="23"/>
      <c r="F16" s="23"/>
      <c r="G16" s="23"/>
      <c r="H16" s="23"/>
      <c r="I16" s="24"/>
      <c r="J16" s="24"/>
      <c r="K16" s="22"/>
    </row>
    <row r="17" spans="1:11" ht="38.1" customHeight="1">
      <c r="A17" s="30"/>
      <c r="B17" s="111"/>
      <c r="C17" s="111"/>
      <c r="D17" s="22"/>
      <c r="E17" s="25"/>
      <c r="F17" s="23"/>
      <c r="G17" s="25"/>
      <c r="H17" s="25"/>
      <c r="I17" s="24"/>
      <c r="J17" s="24">
        <f t="shared" ref="J17" si="0">+E17*G17*I17</f>
        <v>0</v>
      </c>
      <c r="K17" s="26"/>
    </row>
    <row r="18" spans="1:11" ht="38.1" customHeight="1">
      <c r="A18" s="71" t="s">
        <v>11</v>
      </c>
      <c r="B18" s="71"/>
      <c r="C18" s="71"/>
      <c r="D18" s="71"/>
      <c r="E18" s="71"/>
      <c r="F18" s="71"/>
      <c r="G18" s="71"/>
      <c r="H18" s="71"/>
      <c r="I18" s="71"/>
      <c r="J18" s="52">
        <f>SUM(J13:J17)</f>
        <v>19680000</v>
      </c>
      <c r="K18" s="26"/>
    </row>
    <row r="19" spans="1:11" ht="38.1" customHeight="1"/>
    <row r="20" spans="1:11" ht="20.100000000000001" customHeight="1">
      <c r="A20" s="15"/>
      <c r="B20" s="15"/>
      <c r="C20" s="11"/>
      <c r="E20" s="14"/>
      <c r="F20" s="14"/>
      <c r="G20" s="14"/>
      <c r="H20" s="14"/>
      <c r="J20" s="9"/>
      <c r="K20" s="9"/>
    </row>
    <row r="21" spans="1:11" ht="37.799999999999997" customHeight="1">
      <c r="A21" s="94" t="s">
        <v>148</v>
      </c>
      <c r="B21" s="95"/>
      <c r="C21" s="95"/>
      <c r="D21" s="95"/>
      <c r="E21" s="96"/>
      <c r="F21" s="96"/>
      <c r="G21" s="96"/>
      <c r="H21" s="96"/>
      <c r="I21" s="95"/>
      <c r="J21" s="95"/>
      <c r="K21" s="95"/>
    </row>
    <row r="22" spans="1:11" ht="38.1" customHeight="1">
      <c r="A22" s="16" t="s">
        <v>154</v>
      </c>
      <c r="B22" s="17"/>
      <c r="C22" s="18"/>
      <c r="D22" s="18"/>
      <c r="E22" s="19"/>
      <c r="F22" s="19"/>
      <c r="G22" s="19"/>
      <c r="H22" s="19"/>
      <c r="I22" s="18"/>
      <c r="J22" s="18"/>
      <c r="K22" s="20"/>
    </row>
    <row r="23" spans="1:11" ht="38.1" customHeight="1">
      <c r="A23" s="21" t="s">
        <v>19</v>
      </c>
      <c r="B23" s="21" t="s">
        <v>20</v>
      </c>
      <c r="C23" s="21" t="s">
        <v>21</v>
      </c>
      <c r="D23" s="21" t="s">
        <v>22</v>
      </c>
      <c r="E23" s="21" t="s">
        <v>5</v>
      </c>
      <c r="F23" s="21" t="s">
        <v>8</v>
      </c>
      <c r="G23" s="21" t="s">
        <v>6</v>
      </c>
      <c r="H23" s="21" t="s">
        <v>8</v>
      </c>
      <c r="I23" s="21" t="s">
        <v>7</v>
      </c>
      <c r="J23" s="21" t="s">
        <v>23</v>
      </c>
      <c r="K23" s="21" t="s">
        <v>24</v>
      </c>
    </row>
    <row r="24" spans="1:11" ht="38.1" customHeight="1">
      <c r="A24" s="76" t="s">
        <v>149</v>
      </c>
      <c r="B24" s="73" t="s">
        <v>29</v>
      </c>
      <c r="C24" s="22" t="s">
        <v>30</v>
      </c>
      <c r="D24" s="22" t="s">
        <v>27</v>
      </c>
      <c r="E24" s="23">
        <v>2</v>
      </c>
      <c r="F24" s="23" t="s">
        <v>26</v>
      </c>
      <c r="G24" s="23">
        <v>2</v>
      </c>
      <c r="H24" s="23" t="s">
        <v>44</v>
      </c>
      <c r="I24" s="24">
        <v>150000</v>
      </c>
      <c r="J24" s="24">
        <f>+E24*G24*I24</f>
        <v>600000</v>
      </c>
      <c r="K24" s="22" t="s">
        <v>31</v>
      </c>
    </row>
    <row r="25" spans="1:11" ht="38.1" customHeight="1">
      <c r="A25" s="77"/>
      <c r="B25" s="74"/>
      <c r="C25" s="22" t="s">
        <v>30</v>
      </c>
      <c r="D25" s="22" t="s">
        <v>25</v>
      </c>
      <c r="E25" s="23">
        <v>2</v>
      </c>
      <c r="F25" s="23" t="s">
        <v>26</v>
      </c>
      <c r="G25" s="23">
        <v>2</v>
      </c>
      <c r="H25" s="23" t="s">
        <v>44</v>
      </c>
      <c r="I25" s="24">
        <v>150000</v>
      </c>
      <c r="J25" s="24">
        <f>+E25*G25*I25</f>
        <v>600000</v>
      </c>
      <c r="K25" s="22" t="s">
        <v>31</v>
      </c>
    </row>
    <row r="26" spans="1:11" ht="38.1" customHeight="1">
      <c r="A26" s="77"/>
      <c r="B26" s="74"/>
      <c r="C26" s="22" t="s">
        <v>32</v>
      </c>
      <c r="D26" s="22" t="s">
        <v>33</v>
      </c>
      <c r="E26" s="23">
        <v>10</v>
      </c>
      <c r="F26" s="23" t="s">
        <v>15</v>
      </c>
      <c r="G26" s="23">
        <v>1</v>
      </c>
      <c r="H26" s="23" t="s">
        <v>44</v>
      </c>
      <c r="I26" s="24">
        <v>200000</v>
      </c>
      <c r="J26" s="24">
        <f>+E26*G26*I26</f>
        <v>2000000</v>
      </c>
      <c r="K26" s="22" t="s">
        <v>34</v>
      </c>
    </row>
    <row r="27" spans="1:11" ht="38.1" customHeight="1">
      <c r="A27" s="77"/>
      <c r="B27" s="74"/>
      <c r="C27" s="22" t="s">
        <v>35</v>
      </c>
      <c r="D27" s="22" t="s">
        <v>36</v>
      </c>
      <c r="E27" s="23">
        <v>4</v>
      </c>
      <c r="F27" s="23" t="s">
        <v>26</v>
      </c>
      <c r="G27" s="23">
        <v>1</v>
      </c>
      <c r="H27" s="23" t="s">
        <v>44</v>
      </c>
      <c r="I27" s="24">
        <v>80000</v>
      </c>
      <c r="J27" s="24">
        <f>+E27*G27*I27</f>
        <v>320000</v>
      </c>
      <c r="K27" s="22" t="s">
        <v>37</v>
      </c>
    </row>
    <row r="28" spans="1:11" ht="38.1" customHeight="1">
      <c r="A28" s="78"/>
      <c r="B28" s="75"/>
      <c r="C28" s="22"/>
      <c r="D28" s="22"/>
      <c r="E28" s="25"/>
      <c r="F28" s="23"/>
      <c r="G28" s="25"/>
      <c r="H28" s="25"/>
      <c r="I28" s="24"/>
      <c r="J28" s="24">
        <f t="shared" ref="J28" si="1">+E28*G28*I28</f>
        <v>0</v>
      </c>
      <c r="K28" s="26"/>
    </row>
    <row r="29" spans="1:11" ht="38.1" customHeight="1">
      <c r="A29" s="71" t="s">
        <v>159</v>
      </c>
      <c r="B29" s="71"/>
      <c r="C29" s="71"/>
      <c r="D29" s="71"/>
      <c r="E29" s="71"/>
      <c r="F29" s="71"/>
      <c r="G29" s="71"/>
      <c r="H29" s="71"/>
      <c r="I29" s="71"/>
      <c r="J29" s="52">
        <f>SUM(J24:J28)</f>
        <v>3520000</v>
      </c>
      <c r="K29" s="26"/>
    </row>
    <row r="30" spans="1:11" ht="38.1" customHeight="1"/>
    <row r="31" spans="1:11" ht="38.1" customHeight="1">
      <c r="A31" s="16" t="s">
        <v>153</v>
      </c>
      <c r="B31" s="17"/>
      <c r="C31" s="18"/>
      <c r="D31" s="18"/>
      <c r="E31" s="19"/>
      <c r="F31" s="19"/>
      <c r="G31" s="19"/>
      <c r="H31" s="19"/>
      <c r="I31" s="18"/>
      <c r="J31" s="18"/>
      <c r="K31" s="20"/>
    </row>
    <row r="32" spans="1:11" ht="38.1" customHeight="1">
      <c r="A32" s="21" t="s">
        <v>19</v>
      </c>
      <c r="B32" s="21" t="s">
        <v>20</v>
      </c>
      <c r="C32" s="21" t="s">
        <v>21</v>
      </c>
      <c r="D32" s="21" t="s">
        <v>22</v>
      </c>
      <c r="E32" s="21" t="s">
        <v>5</v>
      </c>
      <c r="F32" s="21" t="s">
        <v>8</v>
      </c>
      <c r="G32" s="21" t="s">
        <v>6</v>
      </c>
      <c r="H32" s="21" t="s">
        <v>8</v>
      </c>
      <c r="I32" s="21" t="s">
        <v>7</v>
      </c>
      <c r="J32" s="21" t="s">
        <v>23</v>
      </c>
      <c r="K32" s="21" t="s">
        <v>24</v>
      </c>
    </row>
    <row r="33" spans="1:11" ht="38.1" customHeight="1">
      <c r="A33" s="30" t="s">
        <v>150</v>
      </c>
      <c r="B33" s="29" t="s">
        <v>38</v>
      </c>
      <c r="C33" s="22" t="s">
        <v>39</v>
      </c>
      <c r="D33" s="22" t="s">
        <v>42</v>
      </c>
      <c r="E33" s="25">
        <v>4</v>
      </c>
      <c r="F33" s="25" t="s">
        <v>15</v>
      </c>
      <c r="G33" s="25">
        <v>6</v>
      </c>
      <c r="H33" s="25" t="s">
        <v>44</v>
      </c>
      <c r="I33" s="24">
        <v>200000</v>
      </c>
      <c r="J33" s="24">
        <f>+E33*G33*I33</f>
        <v>4800000</v>
      </c>
      <c r="K33" s="22" t="s">
        <v>46</v>
      </c>
    </row>
    <row r="34" spans="1:11" ht="38.1" customHeight="1">
      <c r="A34" s="30" t="s">
        <v>151</v>
      </c>
      <c r="B34" s="31" t="s">
        <v>40</v>
      </c>
      <c r="C34" s="22" t="s">
        <v>41</v>
      </c>
      <c r="D34" s="22" t="s">
        <v>43</v>
      </c>
      <c r="E34" s="25">
        <v>2</v>
      </c>
      <c r="F34" s="25" t="s">
        <v>26</v>
      </c>
      <c r="G34" s="25">
        <v>2</v>
      </c>
      <c r="H34" s="25" t="s">
        <v>44</v>
      </c>
      <c r="I34" s="24">
        <v>500000</v>
      </c>
      <c r="J34" s="24">
        <f>+E34*G34*I34</f>
        <v>2000000</v>
      </c>
      <c r="K34" s="22" t="s">
        <v>45</v>
      </c>
    </row>
    <row r="35" spans="1:11" ht="38.1" customHeight="1">
      <c r="A35" s="32"/>
      <c r="B35" s="33"/>
      <c r="C35" s="22"/>
      <c r="D35" s="22"/>
      <c r="E35" s="25"/>
      <c r="F35" s="25"/>
      <c r="G35" s="25"/>
      <c r="H35" s="25"/>
      <c r="I35" s="24"/>
      <c r="J35" s="24">
        <f t="shared" ref="J35:J36" si="2">+E35*G35*I35</f>
        <v>0</v>
      </c>
      <c r="K35" s="22"/>
    </row>
    <row r="36" spans="1:11" ht="38.1" customHeight="1">
      <c r="A36" s="32"/>
      <c r="B36" s="33"/>
      <c r="C36" s="22"/>
      <c r="D36" s="22"/>
      <c r="E36" s="25"/>
      <c r="F36" s="25"/>
      <c r="G36" s="25"/>
      <c r="H36" s="25"/>
      <c r="I36" s="24"/>
      <c r="J36" s="24">
        <f t="shared" si="2"/>
        <v>0</v>
      </c>
      <c r="K36" s="26"/>
    </row>
    <row r="37" spans="1:11" ht="38.1" customHeight="1">
      <c r="A37" s="71" t="s">
        <v>158</v>
      </c>
      <c r="B37" s="71"/>
      <c r="C37" s="71"/>
      <c r="D37" s="71"/>
      <c r="E37" s="71"/>
      <c r="F37" s="71"/>
      <c r="G37" s="71"/>
      <c r="H37" s="71"/>
      <c r="I37" s="71"/>
      <c r="J37" s="52">
        <f>SUM(J33:J36)</f>
        <v>6800000</v>
      </c>
      <c r="K37" s="26"/>
    </row>
    <row r="38" spans="1:11" ht="30" customHeight="1"/>
    <row r="39" spans="1:11" ht="35.1" customHeight="1">
      <c r="A39" s="16" t="s">
        <v>152</v>
      </c>
      <c r="B39" s="34"/>
      <c r="C39" s="35"/>
      <c r="D39" s="35"/>
      <c r="E39" s="19"/>
      <c r="F39" s="19"/>
      <c r="G39" s="19"/>
      <c r="H39" s="19"/>
      <c r="I39" s="18"/>
      <c r="J39" s="18"/>
      <c r="K39" s="20"/>
    </row>
    <row r="40" spans="1:11" ht="38.25" customHeight="1">
      <c r="A40" s="21" t="s">
        <v>19</v>
      </c>
      <c r="B40" s="21" t="s">
        <v>20</v>
      </c>
      <c r="C40" s="21" t="s">
        <v>21</v>
      </c>
      <c r="D40" s="21" t="s">
        <v>22</v>
      </c>
      <c r="E40" s="21" t="s">
        <v>5</v>
      </c>
      <c r="F40" s="21" t="s">
        <v>8</v>
      </c>
      <c r="G40" s="21" t="s">
        <v>6</v>
      </c>
      <c r="H40" s="21" t="s">
        <v>8</v>
      </c>
      <c r="I40" s="21" t="s">
        <v>7</v>
      </c>
      <c r="J40" s="21" t="s">
        <v>23</v>
      </c>
      <c r="K40" s="21" t="s">
        <v>24</v>
      </c>
    </row>
    <row r="41" spans="1:11" ht="35.1" customHeight="1">
      <c r="A41" s="28" t="s">
        <v>157</v>
      </c>
      <c r="B41" s="29" t="s">
        <v>47</v>
      </c>
      <c r="C41" s="22" t="s">
        <v>48</v>
      </c>
      <c r="D41" s="22" t="s">
        <v>50</v>
      </c>
      <c r="E41" s="25">
        <v>10</v>
      </c>
      <c r="F41" s="25" t="s">
        <v>28</v>
      </c>
      <c r="G41" s="25">
        <v>1</v>
      </c>
      <c r="H41" s="25" t="s">
        <v>44</v>
      </c>
      <c r="I41" s="24">
        <v>5000</v>
      </c>
      <c r="J41" s="24">
        <f>+E41*G41*I41</f>
        <v>50000</v>
      </c>
      <c r="K41" s="22" t="s">
        <v>52</v>
      </c>
    </row>
    <row r="42" spans="1:11" ht="35.1" customHeight="1">
      <c r="A42" s="30"/>
      <c r="B42" s="31"/>
      <c r="C42" s="22" t="s">
        <v>49</v>
      </c>
      <c r="D42" s="22" t="s">
        <v>51</v>
      </c>
      <c r="E42" s="25">
        <v>20</v>
      </c>
      <c r="F42" s="25" t="s">
        <v>28</v>
      </c>
      <c r="G42" s="25">
        <v>2</v>
      </c>
      <c r="H42" s="25" t="s">
        <v>44</v>
      </c>
      <c r="I42" s="24">
        <v>10000</v>
      </c>
      <c r="J42" s="24">
        <f>+E42*G42*I42</f>
        <v>400000</v>
      </c>
      <c r="K42" s="22" t="s">
        <v>53</v>
      </c>
    </row>
    <row r="43" spans="1:11" ht="35.1" customHeight="1">
      <c r="A43" s="32"/>
      <c r="B43" s="33"/>
      <c r="C43" s="22"/>
      <c r="D43" s="22"/>
      <c r="E43" s="25"/>
      <c r="F43" s="25"/>
      <c r="G43" s="25"/>
      <c r="H43" s="25"/>
      <c r="I43" s="24"/>
      <c r="J43" s="24">
        <f t="shared" ref="J43:J44" si="3">+E43*G43*I43</f>
        <v>0</v>
      </c>
      <c r="K43" s="22"/>
    </row>
    <row r="44" spans="1:11" ht="35.1" customHeight="1">
      <c r="A44" s="32"/>
      <c r="B44" s="33"/>
      <c r="C44" s="22"/>
      <c r="D44" s="22"/>
      <c r="E44" s="25"/>
      <c r="F44" s="25"/>
      <c r="G44" s="25"/>
      <c r="H44" s="25"/>
      <c r="I44" s="24"/>
      <c r="J44" s="24">
        <f t="shared" si="3"/>
        <v>0</v>
      </c>
      <c r="K44" s="26"/>
    </row>
    <row r="45" spans="1:11" ht="35.1" customHeight="1">
      <c r="A45" s="71" t="s">
        <v>160</v>
      </c>
      <c r="B45" s="71"/>
      <c r="C45" s="71"/>
      <c r="D45" s="71"/>
      <c r="E45" s="71"/>
      <c r="F45" s="71"/>
      <c r="G45" s="71"/>
      <c r="H45" s="71"/>
      <c r="I45" s="71"/>
      <c r="J45" s="52">
        <f>SUM(J41:J44)</f>
        <v>450000</v>
      </c>
      <c r="K45" s="26"/>
    </row>
    <row r="46" spans="1:11" ht="22.5" customHeight="1"/>
    <row r="47" spans="1:11" ht="35.1" customHeight="1">
      <c r="A47" s="16" t="s">
        <v>155</v>
      </c>
      <c r="B47" s="17"/>
      <c r="C47" s="18"/>
      <c r="D47" s="18"/>
      <c r="E47" s="19"/>
      <c r="F47" s="19"/>
      <c r="G47" s="19"/>
      <c r="H47" s="19"/>
      <c r="I47" s="18"/>
      <c r="J47" s="18"/>
      <c r="K47" s="20"/>
    </row>
    <row r="48" spans="1:11" ht="35.1" customHeight="1">
      <c r="A48" s="21" t="s">
        <v>19</v>
      </c>
      <c r="B48" s="21" t="s">
        <v>20</v>
      </c>
      <c r="C48" s="21" t="s">
        <v>21</v>
      </c>
      <c r="D48" s="21" t="s">
        <v>22</v>
      </c>
      <c r="E48" s="21" t="s">
        <v>5</v>
      </c>
      <c r="F48" s="21" t="s">
        <v>8</v>
      </c>
      <c r="G48" s="21" t="s">
        <v>6</v>
      </c>
      <c r="H48" s="21" t="s">
        <v>8</v>
      </c>
      <c r="I48" s="21" t="s">
        <v>7</v>
      </c>
      <c r="J48" s="21" t="s">
        <v>23</v>
      </c>
      <c r="K48" s="21" t="s">
        <v>24</v>
      </c>
    </row>
    <row r="49" spans="1:11" ht="35.1" customHeight="1">
      <c r="A49" s="28" t="s">
        <v>156</v>
      </c>
      <c r="B49" s="29" t="s">
        <v>54</v>
      </c>
      <c r="C49" s="22" t="s">
        <v>55</v>
      </c>
      <c r="D49" s="22" t="s">
        <v>56</v>
      </c>
      <c r="E49" s="25">
        <v>500</v>
      </c>
      <c r="F49" s="25" t="s">
        <v>28</v>
      </c>
      <c r="G49" s="25">
        <v>1</v>
      </c>
      <c r="H49" s="25" t="s">
        <v>44</v>
      </c>
      <c r="I49" s="24">
        <v>5000</v>
      </c>
      <c r="J49" s="24">
        <f>+E49*G49*I49</f>
        <v>2500000</v>
      </c>
      <c r="K49" s="22" t="s">
        <v>57</v>
      </c>
    </row>
    <row r="50" spans="1:11" ht="35.1" customHeight="1">
      <c r="A50" s="30"/>
      <c r="B50" s="31" t="s">
        <v>62</v>
      </c>
      <c r="C50" s="22" t="s">
        <v>63</v>
      </c>
      <c r="D50" s="22" t="s">
        <v>64</v>
      </c>
      <c r="E50" s="25">
        <v>3</v>
      </c>
      <c r="F50" s="25" t="s">
        <v>67</v>
      </c>
      <c r="G50" s="25">
        <v>2</v>
      </c>
      <c r="H50" s="25" t="s">
        <v>44</v>
      </c>
      <c r="I50" s="24">
        <v>50000</v>
      </c>
      <c r="J50" s="24">
        <f>+E50*G50*I50</f>
        <v>300000</v>
      </c>
      <c r="K50" s="22" t="s">
        <v>70</v>
      </c>
    </row>
    <row r="51" spans="1:11" ht="35.1" customHeight="1">
      <c r="A51" s="32"/>
      <c r="B51" s="33"/>
      <c r="C51" s="22"/>
      <c r="D51" s="22" t="s">
        <v>65</v>
      </c>
      <c r="E51" s="25">
        <v>1</v>
      </c>
      <c r="F51" s="25" t="s">
        <v>68</v>
      </c>
      <c r="G51" s="25">
        <v>1</v>
      </c>
      <c r="H51" s="25" t="s">
        <v>44</v>
      </c>
      <c r="I51" s="24">
        <v>20000</v>
      </c>
      <c r="J51" s="24">
        <f t="shared" ref="J51:J52" si="4">+E51*G51*I51</f>
        <v>20000</v>
      </c>
      <c r="K51" s="22" t="s">
        <v>71</v>
      </c>
    </row>
    <row r="52" spans="1:11" ht="35.1" customHeight="1">
      <c r="A52" s="32"/>
      <c r="B52" s="33"/>
      <c r="C52" s="22"/>
      <c r="D52" s="22" t="s">
        <v>66</v>
      </c>
      <c r="E52" s="25">
        <v>5</v>
      </c>
      <c r="F52" s="25" t="s">
        <v>69</v>
      </c>
      <c r="G52" s="25">
        <v>1</v>
      </c>
      <c r="H52" s="25" t="s">
        <v>44</v>
      </c>
      <c r="I52" s="24">
        <v>15000</v>
      </c>
      <c r="J52" s="24">
        <f t="shared" si="4"/>
        <v>75000</v>
      </c>
      <c r="K52" s="22" t="s">
        <v>72</v>
      </c>
    </row>
    <row r="53" spans="1:11" ht="35.1" customHeight="1">
      <c r="A53" s="71" t="s">
        <v>161</v>
      </c>
      <c r="B53" s="71"/>
      <c r="C53" s="71"/>
      <c r="D53" s="71"/>
      <c r="E53" s="71"/>
      <c r="F53" s="71"/>
      <c r="G53" s="71"/>
      <c r="H53" s="71"/>
      <c r="I53" s="71"/>
      <c r="J53" s="52">
        <f>SUM(J49:J52)</f>
        <v>2895000</v>
      </c>
      <c r="K53" s="26"/>
    </row>
    <row r="54" spans="1:11" ht="35.1" customHeight="1"/>
    <row r="55" spans="1:11" ht="35.1" customHeight="1">
      <c r="A55" s="16" t="s">
        <v>162</v>
      </c>
      <c r="B55" s="17"/>
      <c r="C55" s="18"/>
      <c r="D55" s="18"/>
      <c r="E55" s="19"/>
      <c r="F55" s="19"/>
      <c r="G55" s="19"/>
      <c r="H55" s="19"/>
      <c r="I55" s="18"/>
      <c r="J55" s="18"/>
      <c r="K55" s="20"/>
    </row>
    <row r="56" spans="1:11" ht="35.1" customHeight="1">
      <c r="A56" s="21" t="s">
        <v>19</v>
      </c>
      <c r="B56" s="21" t="s">
        <v>20</v>
      </c>
      <c r="C56" s="21" t="s">
        <v>21</v>
      </c>
      <c r="D56" s="21" t="s">
        <v>22</v>
      </c>
      <c r="E56" s="21" t="s">
        <v>5</v>
      </c>
      <c r="F56" s="21" t="s">
        <v>8</v>
      </c>
      <c r="G56" s="21" t="s">
        <v>6</v>
      </c>
      <c r="H56" s="21" t="s">
        <v>8</v>
      </c>
      <c r="I56" s="21" t="s">
        <v>7</v>
      </c>
      <c r="J56" s="21" t="s">
        <v>23</v>
      </c>
      <c r="K56" s="21" t="s">
        <v>24</v>
      </c>
    </row>
    <row r="57" spans="1:11" ht="35.1" customHeight="1">
      <c r="A57" s="28" t="s">
        <v>163</v>
      </c>
      <c r="B57" s="36" t="s">
        <v>58</v>
      </c>
      <c r="C57" s="22" t="s">
        <v>59</v>
      </c>
      <c r="D57" s="22" t="s">
        <v>60</v>
      </c>
      <c r="E57" s="25">
        <v>10</v>
      </c>
      <c r="F57" s="25" t="s">
        <v>28</v>
      </c>
      <c r="G57" s="25">
        <v>1</v>
      </c>
      <c r="H57" s="25" t="s">
        <v>44</v>
      </c>
      <c r="I57" s="24">
        <v>1000000</v>
      </c>
      <c r="J57" s="24">
        <f>+E57*G57*I57</f>
        <v>10000000</v>
      </c>
      <c r="K57" s="22" t="s">
        <v>61</v>
      </c>
    </row>
    <row r="58" spans="1:11" ht="35.1" customHeight="1">
      <c r="A58" s="30"/>
      <c r="B58" s="31"/>
      <c r="C58" s="22"/>
      <c r="D58" s="22"/>
      <c r="E58" s="25"/>
      <c r="F58" s="25"/>
      <c r="G58" s="25"/>
      <c r="H58" s="25"/>
      <c r="I58" s="24"/>
      <c r="J58" s="24">
        <f>+E58*G58*I58</f>
        <v>0</v>
      </c>
      <c r="K58" s="22"/>
    </row>
    <row r="59" spans="1:11" ht="35.1" customHeight="1">
      <c r="A59" s="32"/>
      <c r="B59" s="33"/>
      <c r="C59" s="22"/>
      <c r="D59" s="22"/>
      <c r="E59" s="25"/>
      <c r="F59" s="25"/>
      <c r="G59" s="25"/>
      <c r="H59" s="25"/>
      <c r="I59" s="24"/>
      <c r="J59" s="24">
        <f t="shared" ref="J59:J60" si="5">+E59*G59*I59</f>
        <v>0</v>
      </c>
      <c r="K59" s="22"/>
    </row>
    <row r="60" spans="1:11" ht="35.1" customHeight="1">
      <c r="A60" s="32"/>
      <c r="B60" s="33"/>
      <c r="C60" s="22"/>
      <c r="D60" s="22"/>
      <c r="E60" s="25"/>
      <c r="F60" s="25"/>
      <c r="G60" s="25"/>
      <c r="H60" s="25"/>
      <c r="I60" s="24"/>
      <c r="J60" s="24">
        <f t="shared" si="5"/>
        <v>0</v>
      </c>
      <c r="K60" s="26"/>
    </row>
    <row r="61" spans="1:11" ht="35.1" customHeight="1">
      <c r="A61" s="71" t="s">
        <v>164</v>
      </c>
      <c r="B61" s="71"/>
      <c r="C61" s="71"/>
      <c r="D61" s="71"/>
      <c r="E61" s="71"/>
      <c r="F61" s="71"/>
      <c r="G61" s="71"/>
      <c r="H61" s="71"/>
      <c r="I61" s="71"/>
      <c r="J61" s="52">
        <f>SUM(J57:J60)</f>
        <v>10000000</v>
      </c>
      <c r="K61" s="53"/>
    </row>
    <row r="62" spans="1:11" ht="50.1" customHeight="1">
      <c r="A62" s="16" t="s">
        <v>165</v>
      </c>
      <c r="B62" s="17"/>
      <c r="C62" s="18"/>
      <c r="D62" s="18"/>
      <c r="E62" s="19"/>
      <c r="F62" s="19"/>
      <c r="G62" s="19"/>
      <c r="H62" s="19"/>
      <c r="I62" s="18"/>
      <c r="J62" s="18"/>
      <c r="K62" s="20"/>
    </row>
    <row r="63" spans="1:11" ht="50.1" customHeight="1">
      <c r="A63" s="16" t="s">
        <v>115</v>
      </c>
      <c r="B63" s="17"/>
      <c r="C63" s="18"/>
      <c r="D63" s="18"/>
      <c r="E63" s="19"/>
      <c r="F63" s="19"/>
      <c r="G63" s="19"/>
      <c r="H63" s="19"/>
      <c r="I63" s="18"/>
      <c r="J63" s="18"/>
      <c r="K63" s="20"/>
    </row>
    <row r="64" spans="1:11" ht="50.1" customHeight="1">
      <c r="A64" s="21" t="s">
        <v>19</v>
      </c>
      <c r="B64" s="21" t="s">
        <v>20</v>
      </c>
      <c r="C64" s="21" t="s">
        <v>21</v>
      </c>
      <c r="D64" s="21" t="s">
        <v>22</v>
      </c>
      <c r="E64" s="21" t="s">
        <v>5</v>
      </c>
      <c r="F64" s="21" t="s">
        <v>8</v>
      </c>
      <c r="G64" s="21" t="s">
        <v>6</v>
      </c>
      <c r="H64" s="21" t="s">
        <v>8</v>
      </c>
      <c r="I64" s="21" t="s">
        <v>7</v>
      </c>
      <c r="J64" s="21" t="s">
        <v>23</v>
      </c>
      <c r="K64" s="21" t="s">
        <v>24</v>
      </c>
    </row>
    <row r="65" spans="1:11" ht="50.1" customHeight="1">
      <c r="A65" s="28" t="s">
        <v>166</v>
      </c>
      <c r="B65" s="36" t="s">
        <v>97</v>
      </c>
      <c r="C65" s="40" t="s">
        <v>98</v>
      </c>
      <c r="D65" s="40" t="s">
        <v>99</v>
      </c>
      <c r="E65" s="23">
        <v>1</v>
      </c>
      <c r="F65" s="23" t="s">
        <v>100</v>
      </c>
      <c r="G65" s="23">
        <v>1</v>
      </c>
      <c r="H65" s="23" t="s">
        <v>44</v>
      </c>
      <c r="I65" s="24">
        <v>600000</v>
      </c>
      <c r="J65" s="24">
        <f>+E65*G65*I65</f>
        <v>600000</v>
      </c>
      <c r="K65" s="22" t="s">
        <v>101</v>
      </c>
    </row>
    <row r="66" spans="1:11" ht="50.1" customHeight="1">
      <c r="A66" s="30"/>
      <c r="B66" s="31"/>
      <c r="C66" s="22"/>
      <c r="D66" s="22"/>
      <c r="E66" s="25"/>
      <c r="F66" s="25"/>
      <c r="G66" s="25"/>
      <c r="H66" s="25"/>
      <c r="I66" s="24"/>
      <c r="J66" s="24">
        <f>+E66*G66*I66</f>
        <v>0</v>
      </c>
      <c r="K66" s="22"/>
    </row>
    <row r="67" spans="1:11" ht="50.1" customHeight="1">
      <c r="A67" s="32"/>
      <c r="B67" s="33"/>
      <c r="C67" s="22"/>
      <c r="D67" s="22"/>
      <c r="E67" s="25"/>
      <c r="F67" s="25"/>
      <c r="G67" s="25"/>
      <c r="H67" s="25"/>
      <c r="I67" s="24"/>
      <c r="J67" s="24">
        <f t="shared" ref="J67:J68" si="6">+E67*G67*I67</f>
        <v>0</v>
      </c>
      <c r="K67" s="22"/>
    </row>
    <row r="68" spans="1:11" ht="50.1" customHeight="1">
      <c r="A68" s="32"/>
      <c r="B68" s="33"/>
      <c r="C68" s="22"/>
      <c r="D68" s="22"/>
      <c r="E68" s="25"/>
      <c r="F68" s="25"/>
      <c r="G68" s="25"/>
      <c r="H68" s="25"/>
      <c r="I68" s="24"/>
      <c r="J68" s="24">
        <f t="shared" si="6"/>
        <v>0</v>
      </c>
      <c r="K68" s="26"/>
    </row>
    <row r="69" spans="1:11" ht="50.1" customHeight="1">
      <c r="A69" s="70" t="s">
        <v>167</v>
      </c>
      <c r="B69" s="70"/>
      <c r="C69" s="70"/>
      <c r="D69" s="70"/>
      <c r="E69" s="70"/>
      <c r="F69" s="70"/>
      <c r="G69" s="70"/>
      <c r="H69" s="70"/>
      <c r="I69" s="70"/>
      <c r="J69" s="27">
        <f>SUM(J65:J68)</f>
        <v>600000</v>
      </c>
      <c r="K69" s="26"/>
    </row>
    <row r="70" spans="1:11" ht="50.1" customHeight="1"/>
    <row r="71" spans="1:11" ht="50.1" customHeight="1">
      <c r="A71" s="16" t="s">
        <v>168</v>
      </c>
      <c r="B71" s="17"/>
      <c r="C71" s="18"/>
      <c r="D71" s="18"/>
      <c r="E71" s="19"/>
      <c r="F71" s="19"/>
      <c r="G71" s="19"/>
      <c r="H71" s="19"/>
      <c r="I71" s="18"/>
      <c r="J71" s="18"/>
      <c r="K71" s="20"/>
    </row>
    <row r="72" spans="1:11" ht="50.1" customHeight="1">
      <c r="A72" s="21" t="s">
        <v>19</v>
      </c>
      <c r="B72" s="21" t="s">
        <v>20</v>
      </c>
      <c r="C72" s="21" t="s">
        <v>21</v>
      </c>
      <c r="D72" s="21" t="s">
        <v>22</v>
      </c>
      <c r="E72" s="21" t="s">
        <v>5</v>
      </c>
      <c r="F72" s="21" t="s">
        <v>8</v>
      </c>
      <c r="G72" s="21" t="s">
        <v>6</v>
      </c>
      <c r="H72" s="21" t="s">
        <v>8</v>
      </c>
      <c r="I72" s="21" t="s">
        <v>7</v>
      </c>
      <c r="J72" s="21" t="s">
        <v>23</v>
      </c>
      <c r="K72" s="21" t="s">
        <v>24</v>
      </c>
    </row>
    <row r="73" spans="1:11" ht="50.1" customHeight="1">
      <c r="A73" s="28" t="s">
        <v>169</v>
      </c>
      <c r="B73" s="36" t="s">
        <v>73</v>
      </c>
      <c r="C73" s="22" t="s">
        <v>74</v>
      </c>
      <c r="D73" s="22" t="s">
        <v>76</v>
      </c>
      <c r="E73" s="25">
        <v>10</v>
      </c>
      <c r="F73" s="25" t="s">
        <v>12</v>
      </c>
      <c r="G73" s="25">
        <v>3</v>
      </c>
      <c r="H73" s="25" t="s">
        <v>44</v>
      </c>
      <c r="I73" s="24">
        <v>80000</v>
      </c>
      <c r="J73" s="24">
        <f>+E73*G73*I73</f>
        <v>2400000</v>
      </c>
      <c r="K73" s="22" t="s">
        <v>75</v>
      </c>
    </row>
    <row r="74" spans="1:11" ht="50.1" customHeight="1">
      <c r="A74" s="28" t="s">
        <v>170</v>
      </c>
      <c r="B74" s="36"/>
      <c r="C74" s="22" t="s">
        <v>74</v>
      </c>
      <c r="D74" s="22" t="s">
        <v>76</v>
      </c>
      <c r="E74" s="25">
        <v>20</v>
      </c>
      <c r="F74" s="25" t="s">
        <v>12</v>
      </c>
      <c r="G74" s="25">
        <v>2</v>
      </c>
      <c r="H74" s="25" t="s">
        <v>44</v>
      </c>
      <c r="I74" s="24">
        <v>80000</v>
      </c>
      <c r="J74" s="24">
        <f t="shared" ref="J74:J75" si="7">+E74*G74*I74</f>
        <v>3200000</v>
      </c>
      <c r="K74" s="22" t="s">
        <v>75</v>
      </c>
    </row>
    <row r="75" spans="1:11" ht="50.1" customHeight="1">
      <c r="A75" s="28" t="s">
        <v>171</v>
      </c>
      <c r="B75" s="36"/>
      <c r="C75" s="22" t="s">
        <v>74</v>
      </c>
      <c r="D75" s="22" t="s">
        <v>76</v>
      </c>
      <c r="E75" s="25">
        <v>7</v>
      </c>
      <c r="F75" s="25" t="s">
        <v>12</v>
      </c>
      <c r="G75" s="25">
        <v>5</v>
      </c>
      <c r="H75" s="25" t="s">
        <v>44</v>
      </c>
      <c r="I75" s="24">
        <v>80000</v>
      </c>
      <c r="J75" s="24">
        <f t="shared" si="7"/>
        <v>2800000</v>
      </c>
      <c r="K75" s="22" t="s">
        <v>75</v>
      </c>
    </row>
    <row r="76" spans="1:11" ht="50.1" customHeight="1">
      <c r="A76" s="70" t="s">
        <v>172</v>
      </c>
      <c r="B76" s="70"/>
      <c r="C76" s="70"/>
      <c r="D76" s="70"/>
      <c r="E76" s="70"/>
      <c r="F76" s="70"/>
      <c r="G76" s="70"/>
      <c r="H76" s="70"/>
      <c r="I76" s="70"/>
      <c r="J76" s="27">
        <f>SUM(J73:J75)</f>
        <v>8400000</v>
      </c>
      <c r="K76" s="26"/>
    </row>
    <row r="77" spans="1:11" ht="38.1" customHeight="1"/>
    <row r="78" spans="1:11" ht="38.1" customHeight="1"/>
    <row r="79" spans="1:11" ht="30" customHeight="1">
      <c r="A79" s="16" t="s">
        <v>173</v>
      </c>
      <c r="B79" s="17"/>
      <c r="C79" s="18"/>
      <c r="D79" s="18"/>
      <c r="E79" s="19"/>
      <c r="F79" s="19"/>
      <c r="G79" s="19"/>
      <c r="H79" s="19"/>
      <c r="I79" s="18"/>
      <c r="J79" s="18"/>
      <c r="K79" s="20"/>
    </row>
    <row r="80" spans="1:11" ht="30" customHeight="1">
      <c r="A80" s="21" t="s">
        <v>19</v>
      </c>
      <c r="B80" s="21" t="s">
        <v>20</v>
      </c>
      <c r="C80" s="21" t="s">
        <v>21</v>
      </c>
      <c r="D80" s="21" t="s">
        <v>22</v>
      </c>
      <c r="E80" s="21" t="s">
        <v>5</v>
      </c>
      <c r="F80" s="21" t="s">
        <v>8</v>
      </c>
      <c r="G80" s="21" t="s">
        <v>6</v>
      </c>
      <c r="H80" s="21" t="s">
        <v>8</v>
      </c>
      <c r="I80" s="21" t="s">
        <v>7</v>
      </c>
      <c r="J80" s="21" t="s">
        <v>23</v>
      </c>
      <c r="K80" s="21" t="s">
        <v>24</v>
      </c>
    </row>
    <row r="81" spans="1:11" ht="30" customHeight="1">
      <c r="A81" s="28" t="s">
        <v>174</v>
      </c>
      <c r="B81" s="36" t="s">
        <v>77</v>
      </c>
      <c r="C81" s="22" t="s">
        <v>78</v>
      </c>
      <c r="D81" s="22" t="s">
        <v>79</v>
      </c>
      <c r="E81" s="25">
        <v>4</v>
      </c>
      <c r="F81" s="25" t="s">
        <v>80</v>
      </c>
      <c r="G81" s="25">
        <v>1</v>
      </c>
      <c r="H81" s="25" t="s">
        <v>44</v>
      </c>
      <c r="I81" s="24">
        <v>2268000</v>
      </c>
      <c r="J81" s="24">
        <f>+E81*G81*I81</f>
        <v>9072000</v>
      </c>
      <c r="K81" s="22" t="s">
        <v>75</v>
      </c>
    </row>
    <row r="82" spans="1:11" ht="30" customHeight="1">
      <c r="A82" s="30"/>
      <c r="B82" s="31"/>
      <c r="C82" s="22"/>
      <c r="D82" s="22" t="s">
        <v>81</v>
      </c>
      <c r="E82" s="25">
        <v>4</v>
      </c>
      <c r="F82" s="25" t="s">
        <v>80</v>
      </c>
      <c r="G82" s="25">
        <v>4</v>
      </c>
      <c r="H82" s="25" t="s">
        <v>85</v>
      </c>
      <c r="I82" s="24">
        <v>420000</v>
      </c>
      <c r="J82" s="24">
        <f t="shared" ref="J82:J85" si="8">+E82*G82*I82</f>
        <v>6720000</v>
      </c>
      <c r="K82" s="22" t="s">
        <v>75</v>
      </c>
    </row>
    <row r="83" spans="1:11" ht="30" customHeight="1">
      <c r="A83" s="32"/>
      <c r="B83" s="33"/>
      <c r="C83" s="22"/>
      <c r="D83" s="22" t="s">
        <v>82</v>
      </c>
      <c r="E83" s="25">
        <v>4</v>
      </c>
      <c r="F83" s="25" t="s">
        <v>80</v>
      </c>
      <c r="G83" s="25">
        <v>2</v>
      </c>
      <c r="H83" s="25" t="s">
        <v>44</v>
      </c>
      <c r="I83" s="24">
        <v>256000</v>
      </c>
      <c r="J83" s="24">
        <f t="shared" si="8"/>
        <v>2048000</v>
      </c>
      <c r="K83" s="22"/>
    </row>
    <row r="84" spans="1:11" ht="30" customHeight="1">
      <c r="A84" s="32"/>
      <c r="B84" s="33"/>
      <c r="C84" s="22"/>
      <c r="D84" s="22" t="s">
        <v>139</v>
      </c>
      <c r="E84" s="25">
        <v>2</v>
      </c>
      <c r="F84" s="25" t="s">
        <v>84</v>
      </c>
      <c r="G84" s="25">
        <v>3</v>
      </c>
      <c r="H84" s="25" t="s">
        <v>12</v>
      </c>
      <c r="I84" s="24">
        <v>1384000</v>
      </c>
      <c r="J84" s="24">
        <f t="shared" si="8"/>
        <v>8304000</v>
      </c>
      <c r="K84" s="22"/>
    </row>
    <row r="85" spans="1:11" ht="30" customHeight="1">
      <c r="A85" s="32"/>
      <c r="B85" s="33"/>
      <c r="C85" s="22"/>
      <c r="D85" s="22" t="s">
        <v>83</v>
      </c>
      <c r="E85" s="25">
        <v>2</v>
      </c>
      <c r="F85" s="25" t="s">
        <v>84</v>
      </c>
      <c r="G85" s="25">
        <v>3</v>
      </c>
      <c r="H85" s="25" t="s">
        <v>12</v>
      </c>
      <c r="I85" s="24">
        <v>845000</v>
      </c>
      <c r="J85" s="24">
        <f t="shared" si="8"/>
        <v>5070000</v>
      </c>
      <c r="K85" s="22"/>
    </row>
    <row r="86" spans="1:11" ht="30" customHeight="1">
      <c r="A86" s="91" t="s">
        <v>178</v>
      </c>
      <c r="B86" s="92"/>
      <c r="C86" s="92"/>
      <c r="D86" s="92"/>
      <c r="E86" s="92"/>
      <c r="F86" s="92"/>
      <c r="G86" s="92"/>
      <c r="H86" s="92"/>
      <c r="I86" s="93"/>
      <c r="J86" s="41">
        <f>SUM(J81:J85)</f>
        <v>31214000</v>
      </c>
      <c r="K86" s="22"/>
    </row>
    <row r="87" spans="1:11" ht="30" customHeight="1">
      <c r="A87" s="28" t="s">
        <v>175</v>
      </c>
      <c r="B87" s="36" t="s">
        <v>86</v>
      </c>
      <c r="C87" s="22" t="s">
        <v>78</v>
      </c>
      <c r="D87" s="22" t="s">
        <v>87</v>
      </c>
      <c r="E87" s="25">
        <v>4</v>
      </c>
      <c r="F87" s="25" t="s">
        <v>80</v>
      </c>
      <c r="G87" s="25">
        <v>1</v>
      </c>
      <c r="H87" s="25" t="s">
        <v>44</v>
      </c>
      <c r="I87" s="24">
        <v>6664000</v>
      </c>
      <c r="J87" s="24">
        <f>+E87*G87*I87</f>
        <v>26656000</v>
      </c>
      <c r="K87" s="22" t="s">
        <v>88</v>
      </c>
    </row>
    <row r="88" spans="1:11" ht="30" customHeight="1">
      <c r="A88" s="32"/>
      <c r="B88" s="31"/>
      <c r="C88" s="22"/>
      <c r="D88" s="22" t="s">
        <v>81</v>
      </c>
      <c r="E88" s="25">
        <v>4</v>
      </c>
      <c r="F88" s="25" t="s">
        <v>80</v>
      </c>
      <c r="G88" s="25">
        <v>4</v>
      </c>
      <c r="H88" s="25" t="s">
        <v>85</v>
      </c>
      <c r="I88" s="24">
        <v>430000</v>
      </c>
      <c r="J88" s="24">
        <f t="shared" ref="J88:J91" si="9">+E88*G88*I88</f>
        <v>6880000</v>
      </c>
      <c r="K88" s="22" t="s">
        <v>88</v>
      </c>
    </row>
    <row r="89" spans="1:11" ht="30" customHeight="1">
      <c r="A89" s="32"/>
      <c r="B89" s="33"/>
      <c r="C89" s="22"/>
      <c r="D89" s="22" t="s">
        <v>82</v>
      </c>
      <c r="E89" s="25">
        <v>4</v>
      </c>
      <c r="F89" s="25" t="s">
        <v>80</v>
      </c>
      <c r="G89" s="25">
        <v>2</v>
      </c>
      <c r="H89" s="25" t="s">
        <v>44</v>
      </c>
      <c r="I89" s="24">
        <v>256000</v>
      </c>
      <c r="J89" s="24">
        <f t="shared" si="9"/>
        <v>2048000</v>
      </c>
      <c r="K89" s="22" t="s">
        <v>88</v>
      </c>
    </row>
    <row r="90" spans="1:11" ht="30" customHeight="1">
      <c r="A90" s="32"/>
      <c r="B90" s="33"/>
      <c r="C90" s="22"/>
      <c r="D90" s="22" t="s">
        <v>83</v>
      </c>
      <c r="E90" s="25">
        <v>2</v>
      </c>
      <c r="F90" s="25" t="s">
        <v>84</v>
      </c>
      <c r="G90" s="25">
        <v>3</v>
      </c>
      <c r="H90" s="25" t="s">
        <v>12</v>
      </c>
      <c r="I90" s="24">
        <v>1160000</v>
      </c>
      <c r="J90" s="24">
        <f t="shared" si="9"/>
        <v>6960000</v>
      </c>
      <c r="K90" s="22" t="s">
        <v>88</v>
      </c>
    </row>
    <row r="91" spans="1:11" ht="30" customHeight="1">
      <c r="A91" s="9"/>
      <c r="B91" s="33"/>
      <c r="C91" s="22"/>
      <c r="D91" s="22" t="s">
        <v>83</v>
      </c>
      <c r="E91" s="25">
        <v>2</v>
      </c>
      <c r="F91" s="25" t="s">
        <v>84</v>
      </c>
      <c r="G91" s="25">
        <v>3</v>
      </c>
      <c r="H91" s="25" t="s">
        <v>12</v>
      </c>
      <c r="I91" s="24">
        <v>605000</v>
      </c>
      <c r="J91" s="24">
        <f t="shared" si="9"/>
        <v>3630000</v>
      </c>
      <c r="K91" s="22" t="s">
        <v>88</v>
      </c>
    </row>
    <row r="92" spans="1:11" ht="30" customHeight="1">
      <c r="A92" s="90" t="s">
        <v>177</v>
      </c>
      <c r="B92" s="90"/>
      <c r="C92" s="90"/>
      <c r="D92" s="90"/>
      <c r="E92" s="90"/>
      <c r="F92" s="90"/>
      <c r="G92" s="90"/>
      <c r="H92" s="90"/>
      <c r="I92" s="90"/>
      <c r="J92" s="41">
        <f>SUM(J87:J91)</f>
        <v>46174000</v>
      </c>
      <c r="K92" s="26"/>
    </row>
    <row r="93" spans="1:11" ht="30" customHeight="1">
      <c r="A93" s="89" t="s">
        <v>176</v>
      </c>
      <c r="B93" s="89"/>
      <c r="C93" s="89"/>
      <c r="D93" s="89"/>
      <c r="E93" s="89"/>
      <c r="F93" s="89"/>
      <c r="G93" s="89"/>
      <c r="H93" s="89"/>
      <c r="I93" s="89"/>
      <c r="J93" s="42">
        <f>+J86+J92</f>
        <v>77388000</v>
      </c>
      <c r="K93" s="26"/>
    </row>
    <row r="94" spans="1:11" ht="30" customHeight="1"/>
    <row r="95" spans="1:11" ht="30" customHeight="1">
      <c r="A95" s="16" t="s">
        <v>179</v>
      </c>
      <c r="B95" s="17"/>
      <c r="C95" s="18"/>
      <c r="D95" s="18"/>
      <c r="E95" s="19"/>
      <c r="F95" s="19"/>
      <c r="G95" s="19"/>
      <c r="H95" s="19"/>
      <c r="I95" s="18"/>
      <c r="J95" s="18"/>
      <c r="K95" s="20"/>
    </row>
    <row r="96" spans="1:11" ht="30" customHeight="1">
      <c r="A96" s="21" t="s">
        <v>19</v>
      </c>
      <c r="B96" s="21" t="s">
        <v>20</v>
      </c>
      <c r="C96" s="21" t="s">
        <v>21</v>
      </c>
      <c r="D96" s="21" t="s">
        <v>22</v>
      </c>
      <c r="E96" s="21" t="s">
        <v>5</v>
      </c>
      <c r="F96" s="21" t="s">
        <v>8</v>
      </c>
      <c r="G96" s="21" t="s">
        <v>6</v>
      </c>
      <c r="H96" s="21" t="s">
        <v>8</v>
      </c>
      <c r="I96" s="21" t="s">
        <v>7</v>
      </c>
      <c r="J96" s="21" t="s">
        <v>23</v>
      </c>
      <c r="K96" s="21" t="s">
        <v>24</v>
      </c>
    </row>
    <row r="97" spans="1:11" ht="30" customHeight="1">
      <c r="A97" s="28" t="s">
        <v>180</v>
      </c>
      <c r="B97" s="36" t="s">
        <v>91</v>
      </c>
      <c r="C97" s="22" t="s">
        <v>93</v>
      </c>
      <c r="D97" s="22" t="s">
        <v>89</v>
      </c>
      <c r="E97" s="25">
        <v>15</v>
      </c>
      <c r="F97" s="25" t="s">
        <v>90</v>
      </c>
      <c r="G97" s="25">
        <v>3</v>
      </c>
      <c r="H97" s="25" t="s">
        <v>44</v>
      </c>
      <c r="I97" s="24">
        <v>54000</v>
      </c>
      <c r="J97" s="24">
        <f>+E97*G97*I97</f>
        <v>2430000</v>
      </c>
      <c r="K97" s="22" t="s">
        <v>96</v>
      </c>
    </row>
    <row r="98" spans="1:11" ht="30" customHeight="1">
      <c r="A98" s="30"/>
      <c r="B98" s="31"/>
      <c r="C98" s="22"/>
      <c r="D98" s="22" t="s">
        <v>92</v>
      </c>
      <c r="E98" s="25">
        <v>15</v>
      </c>
      <c r="F98" s="25" t="s">
        <v>90</v>
      </c>
      <c r="G98" s="25">
        <v>3</v>
      </c>
      <c r="H98" s="25" t="s">
        <v>44</v>
      </c>
      <c r="I98" s="24">
        <v>20000</v>
      </c>
      <c r="J98" s="24">
        <f>+E98*G98*I98</f>
        <v>900000</v>
      </c>
      <c r="K98" s="22"/>
    </row>
    <row r="99" spans="1:11" ht="30" customHeight="1">
      <c r="A99" s="32"/>
      <c r="B99" s="33"/>
      <c r="C99" s="22"/>
      <c r="D99" s="22"/>
      <c r="E99" s="25"/>
      <c r="F99" s="25"/>
      <c r="G99" s="25"/>
      <c r="H99" s="25"/>
      <c r="I99" s="24"/>
      <c r="J99" s="24"/>
      <c r="K99" s="22"/>
    </row>
    <row r="100" spans="1:11" ht="30" customHeight="1">
      <c r="A100" s="32" t="s">
        <v>181</v>
      </c>
      <c r="B100" s="36" t="s">
        <v>94</v>
      </c>
      <c r="C100" s="22" t="s">
        <v>95</v>
      </c>
      <c r="D100" s="22" t="s">
        <v>89</v>
      </c>
      <c r="E100" s="25">
        <v>15</v>
      </c>
      <c r="F100" s="25" t="s">
        <v>90</v>
      </c>
      <c r="G100" s="25">
        <v>3</v>
      </c>
      <c r="H100" s="25" t="s">
        <v>44</v>
      </c>
      <c r="I100" s="24">
        <v>54000</v>
      </c>
      <c r="J100" s="24">
        <f>+E100*G100*I100</f>
        <v>2430000</v>
      </c>
      <c r="K100" s="22"/>
    </row>
    <row r="101" spans="1:11" ht="30" customHeight="1">
      <c r="A101" s="32"/>
      <c r="B101" s="31"/>
      <c r="C101" s="22"/>
      <c r="D101" s="22" t="s">
        <v>92</v>
      </c>
      <c r="E101" s="25">
        <v>15</v>
      </c>
      <c r="F101" s="25" t="s">
        <v>90</v>
      </c>
      <c r="G101" s="25">
        <v>3</v>
      </c>
      <c r="H101" s="25" t="s">
        <v>44</v>
      </c>
      <c r="I101" s="24">
        <v>20000</v>
      </c>
      <c r="J101" s="24">
        <f>+E101*G101*I101</f>
        <v>900000</v>
      </c>
      <c r="K101" s="22"/>
    </row>
    <row r="102" spans="1:11" ht="30" customHeight="1">
      <c r="A102" s="32"/>
      <c r="B102" s="33"/>
      <c r="C102" s="22"/>
      <c r="D102" s="22"/>
      <c r="E102" s="25"/>
      <c r="F102" s="25"/>
      <c r="G102" s="25"/>
      <c r="H102" s="25"/>
      <c r="I102" s="24"/>
      <c r="J102" s="24"/>
      <c r="K102" s="22"/>
    </row>
    <row r="103" spans="1:11" ht="30" customHeight="1">
      <c r="A103" s="32"/>
      <c r="B103" s="33"/>
      <c r="C103" s="22"/>
      <c r="D103" s="22"/>
      <c r="E103" s="25"/>
      <c r="F103" s="25"/>
      <c r="G103" s="25"/>
      <c r="H103" s="25"/>
      <c r="I103" s="24"/>
      <c r="J103" s="24"/>
      <c r="K103" s="22"/>
    </row>
    <row r="104" spans="1:11" ht="30" customHeight="1">
      <c r="A104" s="86" t="s">
        <v>13</v>
      </c>
      <c r="B104" s="87"/>
      <c r="C104" s="87"/>
      <c r="D104" s="87"/>
      <c r="E104" s="87"/>
      <c r="F104" s="87"/>
      <c r="G104" s="87"/>
      <c r="H104" s="87"/>
      <c r="I104" s="88"/>
      <c r="J104" s="42">
        <f>SUM(J97:J103)</f>
        <v>6660000</v>
      </c>
      <c r="K104" s="22"/>
    </row>
    <row r="105" spans="1:11" ht="30" customHeight="1">
      <c r="A105" s="80" t="s">
        <v>114</v>
      </c>
      <c r="B105" s="81"/>
      <c r="C105" s="81"/>
      <c r="D105" s="81"/>
      <c r="E105" s="81"/>
      <c r="F105" s="81"/>
      <c r="G105" s="81"/>
      <c r="H105" s="81"/>
      <c r="I105" s="82"/>
      <c r="J105" s="43">
        <f>+J29+J37+J45+J53+J61+J69+J76+J93+J104+J18</f>
        <v>136393000</v>
      </c>
      <c r="K105" s="44"/>
    </row>
    <row r="106" spans="1:11" ht="30" customHeight="1">
      <c r="A106" s="62" t="s">
        <v>140</v>
      </c>
    </row>
    <row r="107" spans="1:11" ht="30" customHeight="1"/>
    <row r="108" spans="1:11" ht="30" customHeight="1">
      <c r="A108" s="45" t="s">
        <v>116</v>
      </c>
      <c r="B108" s="46"/>
      <c r="C108" s="46"/>
      <c r="D108" s="46"/>
      <c r="E108" s="47"/>
      <c r="F108" s="47"/>
      <c r="G108" s="47"/>
      <c r="H108" s="47"/>
      <c r="I108" s="46"/>
      <c r="J108" s="48"/>
      <c r="K108" s="48"/>
    </row>
    <row r="109" spans="1:11" ht="30" customHeight="1">
      <c r="A109" s="83" t="s">
        <v>109</v>
      </c>
      <c r="B109" s="84"/>
      <c r="C109" s="84"/>
      <c r="D109" s="84"/>
      <c r="E109" s="84"/>
      <c r="F109" s="84"/>
      <c r="G109" s="84"/>
      <c r="H109" s="84"/>
      <c r="I109" s="84"/>
      <c r="J109" s="84"/>
      <c r="K109" s="85"/>
    </row>
    <row r="110" spans="1:11" ht="39.75" customHeight="1">
      <c r="A110" s="21" t="s">
        <v>19</v>
      </c>
      <c r="B110" s="21" t="s">
        <v>20</v>
      </c>
      <c r="C110" s="21" t="s">
        <v>21</v>
      </c>
      <c r="D110" s="21" t="s">
        <v>22</v>
      </c>
      <c r="E110" s="21" t="s">
        <v>5</v>
      </c>
      <c r="F110" s="21" t="s">
        <v>8</v>
      </c>
      <c r="G110" s="21" t="s">
        <v>6</v>
      </c>
      <c r="H110" s="21" t="s">
        <v>8</v>
      </c>
      <c r="I110" s="21" t="s">
        <v>7</v>
      </c>
      <c r="J110" s="21" t="s">
        <v>23</v>
      </c>
      <c r="K110" s="21" t="s">
        <v>24</v>
      </c>
    </row>
    <row r="111" spans="1:11" ht="69">
      <c r="A111" s="30" t="s">
        <v>9</v>
      </c>
      <c r="B111" s="49" t="s">
        <v>17</v>
      </c>
      <c r="C111" s="22" t="s">
        <v>102</v>
      </c>
      <c r="D111" s="40" t="s">
        <v>103</v>
      </c>
      <c r="E111" s="23"/>
      <c r="F111" s="23"/>
      <c r="G111" s="23"/>
      <c r="H111" s="23"/>
      <c r="I111" s="50"/>
      <c r="J111" s="24">
        <f>+E111*G111*I111</f>
        <v>0</v>
      </c>
      <c r="K111" s="22" t="s">
        <v>104</v>
      </c>
    </row>
    <row r="112" spans="1:11" ht="96.6">
      <c r="A112" s="30" t="s">
        <v>10</v>
      </c>
      <c r="B112" s="49" t="s">
        <v>105</v>
      </c>
      <c r="C112" s="22" t="s">
        <v>107</v>
      </c>
      <c r="D112" s="40" t="s">
        <v>108</v>
      </c>
      <c r="E112" s="23"/>
      <c r="F112" s="23"/>
      <c r="G112" s="23"/>
      <c r="H112" s="23"/>
      <c r="I112" s="50"/>
      <c r="J112" s="24">
        <f>+E112*G112*I112</f>
        <v>0</v>
      </c>
      <c r="K112" s="22" t="s">
        <v>106</v>
      </c>
    </row>
    <row r="113" spans="1:11" ht="30" customHeight="1">
      <c r="A113" s="70" t="s">
        <v>11</v>
      </c>
      <c r="B113" s="70"/>
      <c r="C113" s="70"/>
      <c r="D113" s="70"/>
      <c r="E113" s="70"/>
      <c r="F113" s="70"/>
      <c r="G113" s="70"/>
      <c r="H113" s="70"/>
      <c r="I113" s="70"/>
      <c r="J113" s="27">
        <f>SUM(J111:J112)</f>
        <v>0</v>
      </c>
      <c r="K113" s="26"/>
    </row>
    <row r="114" spans="1:11" ht="30" customHeight="1">
      <c r="A114" s="80" t="s">
        <v>110</v>
      </c>
      <c r="B114" s="81"/>
      <c r="C114" s="81"/>
      <c r="D114" s="81"/>
      <c r="E114" s="81"/>
      <c r="F114" s="81"/>
      <c r="G114" s="81"/>
      <c r="H114" s="81"/>
      <c r="I114" s="82"/>
      <c r="J114" s="43">
        <f>+J113</f>
        <v>0</v>
      </c>
      <c r="K114" s="51"/>
    </row>
    <row r="115" spans="1:11" ht="30" customHeight="1">
      <c r="A115" s="79" t="s">
        <v>141</v>
      </c>
      <c r="B115" s="79"/>
      <c r="C115" s="79"/>
      <c r="D115" s="79"/>
      <c r="E115" s="79"/>
      <c r="F115" s="79"/>
      <c r="G115" s="79"/>
      <c r="H115" s="79"/>
      <c r="I115" s="79"/>
      <c r="J115" s="79"/>
    </row>
    <row r="116" spans="1:11" ht="30" customHeight="1"/>
    <row r="117" spans="1:11" ht="30" customHeight="1"/>
    <row r="118" spans="1:11" ht="30" customHeight="1"/>
    <row r="119" spans="1:11" ht="30" customHeight="1"/>
    <row r="120" spans="1:11" ht="30" customHeight="1"/>
    <row r="121" spans="1:11" ht="30" customHeight="1"/>
    <row r="122" spans="1:11" ht="30" customHeight="1"/>
    <row r="123" spans="1:11" ht="30" customHeight="1"/>
    <row r="124" spans="1:11" ht="30" customHeight="1"/>
    <row r="125" spans="1:11" ht="30" customHeight="1"/>
    <row r="126" spans="1:11" ht="30" customHeight="1"/>
    <row r="127" spans="1:11" ht="30" customHeight="1"/>
    <row r="128" spans="1:11" ht="30" customHeight="1"/>
    <row r="129" ht="30" customHeight="1"/>
    <row r="130" ht="30" customHeight="1"/>
    <row r="131" ht="30" customHeight="1"/>
    <row r="132" ht="30" customHeight="1"/>
    <row r="133" ht="30" customHeight="1"/>
    <row r="134" ht="30" customHeight="1"/>
    <row r="135" ht="30" customHeight="1"/>
    <row r="136" ht="30" customHeight="1"/>
  </sheetData>
  <mergeCells count="36">
    <mergeCell ref="A104:I104"/>
    <mergeCell ref="A105:I105"/>
    <mergeCell ref="A109:K109"/>
    <mergeCell ref="A113:I113"/>
    <mergeCell ref="A114:I114"/>
    <mergeCell ref="A115:J115"/>
    <mergeCell ref="A61:I61"/>
    <mergeCell ref="A69:I69"/>
    <mergeCell ref="A76:I76"/>
    <mergeCell ref="A86:I86"/>
    <mergeCell ref="A92:I92"/>
    <mergeCell ref="A93:I93"/>
    <mergeCell ref="A24:A28"/>
    <mergeCell ref="B24:B28"/>
    <mergeCell ref="A29:I29"/>
    <mergeCell ref="A37:I37"/>
    <mergeCell ref="A45:I45"/>
    <mergeCell ref="A53:I53"/>
    <mergeCell ref="B13:C13"/>
    <mergeCell ref="B14:C14"/>
    <mergeCell ref="B15:C15"/>
    <mergeCell ref="B16:C16"/>
    <mergeCell ref="B17:C17"/>
    <mergeCell ref="A18:I18"/>
    <mergeCell ref="A7:B7"/>
    <mergeCell ref="A8:B8"/>
    <mergeCell ref="A9:B9"/>
    <mergeCell ref="O10:Q12"/>
    <mergeCell ref="R10:R12"/>
    <mergeCell ref="B12:C12"/>
    <mergeCell ref="A2:J2"/>
    <mergeCell ref="A3:B3"/>
    <mergeCell ref="A4:B4"/>
    <mergeCell ref="A5:B5"/>
    <mergeCell ref="C5:K5"/>
    <mergeCell ref="A6:B6"/>
  </mergeCells>
  <printOptions horizontalCentered="1"/>
  <pageMargins left="7.874015748031496E-2" right="0.31496062992125984" top="0.35433070866141736" bottom="0.11811023622047245" header="0.23622047244094491" footer="0.31496062992125984"/>
  <pageSetup paperSize="9" scale="7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BCA5-C8AB-4C7F-AD21-935C79013003}">
  <sheetPr>
    <tabColor rgb="FF7030A0"/>
  </sheetPr>
  <dimension ref="A1:B12"/>
  <sheetViews>
    <sheetView showGridLines="0" workbookViewId="0">
      <selection activeCell="B12" sqref="B12"/>
    </sheetView>
  </sheetViews>
  <sheetFormatPr defaultRowHeight="14.4"/>
  <cols>
    <col min="1" max="1" width="11.33203125" customWidth="1"/>
    <col min="2" max="2" width="19.88671875" customWidth="1"/>
  </cols>
  <sheetData>
    <row r="1" spans="1:2">
      <c r="A1" s="63" t="s">
        <v>144</v>
      </c>
    </row>
    <row r="3" spans="1:2">
      <c r="A3" s="1" t="s">
        <v>111</v>
      </c>
      <c r="B3" s="2">
        <f>+'RAB-Tahun 1'!J105</f>
        <v>136393000</v>
      </c>
    </row>
    <row r="4" spans="1:2">
      <c r="A4" s="1" t="s">
        <v>112</v>
      </c>
      <c r="B4" s="2">
        <f>'RAB-Tahun 2'!J105</f>
        <v>136393000</v>
      </c>
    </row>
    <row r="5" spans="1:2" ht="27" customHeight="1">
      <c r="A5" s="1"/>
      <c r="B5" s="3">
        <f>SUM(B3:B4)</f>
        <v>272786000</v>
      </c>
    </row>
    <row r="8" spans="1:2">
      <c r="A8" s="63" t="s">
        <v>143</v>
      </c>
    </row>
    <row r="10" spans="1:2">
      <c r="A10" s="1" t="s">
        <v>111</v>
      </c>
      <c r="B10" s="2">
        <f>+'RAB-Tahun 1'!J114</f>
        <v>0</v>
      </c>
    </row>
    <row r="11" spans="1:2">
      <c r="A11" s="1" t="s">
        <v>112</v>
      </c>
      <c r="B11" s="2">
        <f>'RAB-Tahun 2'!J114</f>
        <v>0</v>
      </c>
    </row>
    <row r="12" spans="1:2" ht="15.6">
      <c r="A12" s="1"/>
      <c r="B12" s="3">
        <f>SUM(B10:B11)</f>
        <v>0</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Ketentuan Pendanaan</vt:lpstr>
      <vt:lpstr>RAB-Tahun 1</vt:lpstr>
      <vt:lpstr>RAB-Tahun 2</vt:lpstr>
      <vt:lpstr>Rekap Pengajuan RAB 2 Tahun</vt:lpstr>
      <vt:lpstr>'RAB-Tahun 1'!Print_Area</vt:lpstr>
      <vt:lpstr>'RAB-Tahun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RIIM Kolaborasi</dc:creator>
  <cp:lastModifiedBy>Faishal Aushaf Bahtiar</cp:lastModifiedBy>
  <cp:lastPrinted>2025-06-18T10:38:25Z</cp:lastPrinted>
  <dcterms:created xsi:type="dcterms:W3CDTF">2013-09-02T01:28:53Z</dcterms:created>
  <dcterms:modified xsi:type="dcterms:W3CDTF">2026-06-15T16:22:08Z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0B69FC359BB226D2C7F4C161B4F797CE</vt:lpwstr>
  </property>
  <property fmtid="{D5CDD505-2E9C-101B-9397-08002B2CF9AE}" pid="3" name="KSOProductBuildVer">
    <vt:lpwstr>3081-11.15.0</vt:lpwstr>
  </property>
</Properties>
</file>